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sandag.sharepoint.com/teams/Mobility/Shared Documents/Projects/On the Move/Deliverables/Task 1 System Evaluation and Priority Improvement Corridors/"/>
    </mc:Choice>
  </mc:AlternateContent>
  <xr:revisionPtr revIDLastSave="0" documentId="8_{19B0ADE2-AA36-4579-81A0-D66E6B306392}" xr6:coauthVersionLast="47" xr6:coauthVersionMax="47" xr10:uidLastSave="{00000000-0000-0000-0000-000000000000}"/>
  <bookViews>
    <workbookView xWindow="5600" yWindow="2160" windowWidth="18720" windowHeight="11650" tabRatio="844" firstSheet="1" activeTab="1" xr2:uid="{F9767170-6DA6-45B7-9A37-79CB595B1AF2}"/>
  </bookViews>
  <sheets>
    <sheet name="Scoring" sheetId="1" r:id="rId1"/>
    <sheet name="Data Sources" sheetId="30" r:id="rId2"/>
  </sheets>
  <definedNames>
    <definedName name="_xlnm.Print_Area" localSheetId="0">Scoring!$A$1:$AG$70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Q16" i="1"/>
  <c r="W9" i="1" l="1"/>
  <c r="AF9" i="1"/>
  <c r="AE9" i="1"/>
  <c r="AD9" i="1"/>
  <c r="AC9" i="1"/>
  <c r="AB9" i="1"/>
  <c r="AA9" i="1"/>
  <c r="Z9" i="1"/>
  <c r="Y9" i="1"/>
  <c r="X9" i="1"/>
  <c r="O68" i="1" l="1"/>
  <c r="O53" i="1"/>
  <c r="O52" i="1"/>
  <c r="P68" i="1"/>
  <c r="P52" i="1"/>
  <c r="P53" i="1"/>
  <c r="J63" i="1"/>
  <c r="J52" i="1"/>
  <c r="J53" i="1"/>
  <c r="M42" i="1"/>
  <c r="M53" i="1"/>
  <c r="M52" i="1"/>
  <c r="N67" i="1"/>
  <c r="N52" i="1"/>
  <c r="N53" i="1"/>
  <c r="G52" i="1"/>
  <c r="G53" i="1"/>
  <c r="H52" i="1"/>
  <c r="H53" i="1"/>
  <c r="I52" i="1"/>
  <c r="I53" i="1"/>
  <c r="K60" i="1"/>
  <c r="K52" i="1"/>
  <c r="K53" i="1"/>
  <c r="L62" i="1"/>
  <c r="L52" i="1"/>
  <c r="L53" i="1"/>
  <c r="I64" i="1"/>
  <c r="I43" i="1"/>
  <c r="I44" i="1"/>
  <c r="I45" i="1"/>
  <c r="I51" i="1"/>
  <c r="I42" i="1"/>
  <c r="I48" i="1"/>
  <c r="I50" i="1"/>
  <c r="I59" i="1"/>
  <c r="I49" i="1"/>
  <c r="I47" i="1"/>
  <c r="I46" i="1"/>
  <c r="P51" i="1"/>
  <c r="M67" i="1"/>
  <c r="M51" i="1"/>
  <c r="M65" i="1"/>
  <c r="H65" i="1"/>
  <c r="H42" i="1"/>
  <c r="M48" i="1"/>
  <c r="G59" i="1"/>
  <c r="G42" i="1"/>
  <c r="M61" i="1"/>
  <c r="H60" i="1"/>
  <c r="P49" i="1"/>
  <c r="M62" i="1"/>
  <c r="H49" i="1"/>
  <c r="P63" i="1"/>
  <c r="H48" i="1"/>
  <c r="M66" i="1"/>
  <c r="H43" i="1"/>
  <c r="H59" i="1"/>
  <c r="I68" i="1"/>
  <c r="G44" i="1"/>
  <c r="J51" i="1"/>
  <c r="G49" i="1"/>
  <c r="O50" i="1"/>
  <c r="K49" i="1"/>
  <c r="O46" i="1"/>
  <c r="L45" i="1"/>
  <c r="L44" i="1"/>
  <c r="G48" i="1"/>
  <c r="O51" i="1"/>
  <c r="M50" i="1"/>
  <c r="J49" i="1"/>
  <c r="P47" i="1"/>
  <c r="M46" i="1"/>
  <c r="K45" i="1"/>
  <c r="K44" i="1"/>
  <c r="K42" i="1"/>
  <c r="J43" i="1"/>
  <c r="M59" i="1"/>
  <c r="M60" i="1"/>
  <c r="K61" i="1"/>
  <c r="K62" i="1"/>
  <c r="K63" i="1"/>
  <c r="J64" i="1"/>
  <c r="I65" i="1"/>
  <c r="H66" i="1"/>
  <c r="H67" i="1"/>
  <c r="H68" i="1"/>
  <c r="G46" i="1"/>
  <c r="L51" i="1"/>
  <c r="J50" i="1"/>
  <c r="P48" i="1"/>
  <c r="M47" i="1"/>
  <c r="J46" i="1"/>
  <c r="H45" i="1"/>
  <c r="H44" i="1"/>
  <c r="P43" i="1"/>
  <c r="P59" i="1"/>
  <c r="O60" i="1"/>
  <c r="O61" i="1"/>
  <c r="O62" i="1"/>
  <c r="M63" i="1"/>
  <c r="L64" i="1"/>
  <c r="K65" i="1"/>
  <c r="J66" i="1"/>
  <c r="J67" i="1"/>
  <c r="J68" i="1"/>
  <c r="G47" i="1"/>
  <c r="K50" i="1"/>
  <c r="O47" i="1"/>
  <c r="K46" i="1"/>
  <c r="J45" i="1"/>
  <c r="J44" i="1"/>
  <c r="J42" i="1"/>
  <c r="O59" i="1"/>
  <c r="N60" i="1"/>
  <c r="L63" i="1"/>
  <c r="K64" i="1"/>
  <c r="J65" i="1"/>
  <c r="I66" i="1"/>
  <c r="I67" i="1"/>
  <c r="G45" i="1"/>
  <c r="K51" i="1"/>
  <c r="H50" i="1"/>
  <c r="O48" i="1"/>
  <c r="K47" i="1"/>
  <c r="H46" i="1"/>
  <c r="P44" i="1"/>
  <c r="P42" i="1"/>
  <c r="O43" i="1"/>
  <c r="P45" i="1"/>
  <c r="G60" i="1"/>
  <c r="P60" i="1"/>
  <c r="P61" i="1"/>
  <c r="P62" i="1"/>
  <c r="O63" i="1"/>
  <c r="M64" i="1"/>
  <c r="L65" i="1"/>
  <c r="K66" i="1"/>
  <c r="K67" i="1"/>
  <c r="K68" i="1"/>
  <c r="J47" i="1"/>
  <c r="O45" i="1"/>
  <c r="O44" i="1"/>
  <c r="O42" i="1"/>
  <c r="N43" i="1"/>
  <c r="G61" i="1"/>
  <c r="G62" i="1"/>
  <c r="G63" i="1"/>
  <c r="O64" i="1"/>
  <c r="M68" i="1"/>
  <c r="G51" i="1"/>
  <c r="H51" i="1"/>
  <c r="O49" i="1"/>
  <c r="K48" i="1"/>
  <c r="H47" i="1"/>
  <c r="N45" i="1"/>
  <c r="N44" i="1"/>
  <c r="N42" i="1"/>
  <c r="M43" i="1"/>
  <c r="I60" i="1"/>
  <c r="H61" i="1"/>
  <c r="H62" i="1"/>
  <c r="H63" i="1"/>
  <c r="G64" i="1"/>
  <c r="P64" i="1"/>
  <c r="O65" i="1"/>
  <c r="O66" i="1"/>
  <c r="O67" i="1"/>
  <c r="G50" i="1"/>
  <c r="G43" i="1"/>
  <c r="P50" i="1"/>
  <c r="M49" i="1"/>
  <c r="J48" i="1"/>
  <c r="P46" i="1"/>
  <c r="M45" i="1"/>
  <c r="M44" i="1"/>
  <c r="L43" i="1"/>
  <c r="J59" i="1"/>
  <c r="J60" i="1"/>
  <c r="I61" i="1"/>
  <c r="I62" i="1"/>
  <c r="I63" i="1"/>
  <c r="H64" i="1"/>
  <c r="G65" i="1"/>
  <c r="P65" i="1"/>
  <c r="P66" i="1"/>
  <c r="P67" i="1"/>
  <c r="L42" i="1"/>
  <c r="K43" i="1"/>
  <c r="K59" i="1"/>
  <c r="J61" i="1"/>
  <c r="J62" i="1"/>
  <c r="G66" i="1"/>
  <c r="G67" i="1"/>
  <c r="G68" i="1"/>
  <c r="L46" i="1"/>
  <c r="L59" i="1"/>
  <c r="L66" i="1"/>
  <c r="L47" i="1"/>
  <c r="L60" i="1"/>
  <c r="L67" i="1"/>
  <c r="L48" i="1"/>
  <c r="L68" i="1"/>
  <c r="L49" i="1"/>
  <c r="L61" i="1"/>
  <c r="L50" i="1"/>
  <c r="N46" i="1"/>
  <c r="N68" i="1"/>
  <c r="N64" i="1"/>
  <c r="N65" i="1"/>
  <c r="N47" i="1"/>
  <c r="N51" i="1"/>
  <c r="N50" i="1"/>
  <c r="N48" i="1"/>
  <c r="N61" i="1"/>
  <c r="N62" i="1"/>
  <c r="N66" i="1"/>
  <c r="N49" i="1"/>
  <c r="N59" i="1"/>
  <c r="N63" i="1"/>
  <c r="Q52" i="1" l="1"/>
  <c r="Q53" i="1"/>
  <c r="Q68" i="1" l="1"/>
  <c r="Q66" i="1"/>
  <c r="Q67" i="1" l="1"/>
  <c r="Q62" i="1"/>
  <c r="Q61" i="1"/>
  <c r="Q65" i="1"/>
  <c r="Q60" i="1"/>
  <c r="Q64" i="1"/>
  <c r="Q59" i="1"/>
  <c r="Q63" i="1"/>
  <c r="Q44" i="1"/>
  <c r="Q45" i="1"/>
  <c r="Q49" i="1"/>
  <c r="Q48" i="1"/>
  <c r="Q51" i="1"/>
  <c r="Q42" i="1"/>
  <c r="Q47" i="1"/>
  <c r="Q50" i="1"/>
  <c r="Q46" i="1"/>
  <c r="Q43" i="1"/>
  <c r="Q7" i="1"/>
  <c r="Q6" i="1"/>
  <c r="Q32" i="1"/>
  <c r="Q31" i="1"/>
  <c r="Q30" i="1"/>
  <c r="Q15" i="1"/>
  <c r="Q14" i="1"/>
  <c r="Q29" i="1"/>
  <c r="Q13" i="1"/>
  <c r="Q12" i="1"/>
  <c r="Q28" i="1"/>
  <c r="Q11" i="1"/>
  <c r="Q27" i="1"/>
  <c r="Q10" i="1"/>
  <c r="Q26" i="1"/>
  <c r="Q25" i="1"/>
  <c r="Q9" i="1"/>
  <c r="Q8" i="1"/>
  <c r="Q24" i="1"/>
  <c r="Q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tc={36736B3B-A850-41A9-89A0-6641DA92D631}</author>
    <author>tc={5B7BDC50-7EAA-41C2-8548-E9239AEBC8BD}</author>
    <author>tc={93FF9CA6-1FD6-471A-B3AE-4B2309C97EAE}</author>
    <author>tc={A525B483-CA00-4456-8E1A-4CB0FB10A07A}</author>
    <author>tc={D893DE0E-0760-46B4-BCD8-632F51E291CA}</author>
    <author>tc={617648C9-7985-4781-B87A-8CEA417C4342}</author>
  </authors>
  <commentList>
    <comment ref="B1" authorId="0" shapeId="0" xr:uid="{36736B3B-A850-41A9-89A0-6641DA92D63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@Marlen Diaz </t>
      </text>
    </comment>
    <comment ref="J1" authorId="1" shapeId="0" xr:uid="{5B7BDC50-7EAA-41C2-8548-E9239AEBC8B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@Marlen Diaz Marlen</t>
      </text>
    </comment>
    <comment ref="L1" authorId="2" shapeId="0" xr:uid="{93FF9CA6-1FD6-471A-B3AE-4B2309C97E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@Evan Funk </t>
      </text>
    </comment>
    <comment ref="P1" authorId="3" shapeId="0" xr:uid="{A525B483-CA00-4456-8E1A-4CB0FB10A07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@Evan Funk </t>
      </text>
    </comment>
    <comment ref="R1" authorId="4" shapeId="0" xr:uid="{D893DE0E-0760-46B4-BCD8-632F51E291C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@Evan Funk </t>
      </text>
    </comment>
    <comment ref="T1" authorId="5" shapeId="0" xr:uid="{617648C9-7985-4781-B87A-8CEA417C43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@Evan Funk </t>
      </text>
    </comment>
  </commentList>
</comments>
</file>

<file path=xl/sharedStrings.xml><?xml version="1.0" encoding="utf-8"?>
<sst xmlns="http://schemas.openxmlformats.org/spreadsheetml/2006/main" count="436" uniqueCount="161">
  <si>
    <t>RAW SCORES</t>
  </si>
  <si>
    <t>Scoring of Corridors</t>
  </si>
  <si>
    <t>Benefit</t>
  </si>
  <si>
    <t>Equity</t>
  </si>
  <si>
    <t>Feasibility</t>
  </si>
  <si>
    <t>Safety</t>
  </si>
  <si>
    <t>Ridership</t>
  </si>
  <si>
    <t>Delay</t>
  </si>
  <si>
    <t>On-time Performance</t>
  </si>
  <si>
    <t>Transit Propensity</t>
  </si>
  <si>
    <t>Accessibility</t>
  </si>
  <si>
    <t>Priority Facilities</t>
  </si>
  <si>
    <t>Roadway Characteristics</t>
  </si>
  <si>
    <t xml:space="preserve">Jurisdiction Complexity </t>
  </si>
  <si>
    <t>Community Plans</t>
  </si>
  <si>
    <t>Corridor/Hotspot</t>
  </si>
  <si>
    <t>Operator</t>
  </si>
  <si>
    <t>Route Description</t>
  </si>
  <si>
    <t>Project Description</t>
  </si>
  <si>
    <t>Project Type</t>
  </si>
  <si>
    <t>Routes Served</t>
  </si>
  <si>
    <t>Totals</t>
  </si>
  <si>
    <t>NCTD</t>
  </si>
  <si>
    <t>Priority</t>
  </si>
  <si>
    <t>Downtown</t>
  </si>
  <si>
    <t>MTS</t>
  </si>
  <si>
    <t>Broadway, from City College to Harbor Drive</t>
  </si>
  <si>
    <t>Bus lane</t>
  </si>
  <si>
    <t>MTS  992, 923, 2, 7, 110, 215, 225, 235, 280, 290, 901, 929</t>
  </si>
  <si>
    <t>Caltrans</t>
  </si>
  <si>
    <t>Genesee (University City)</t>
  </si>
  <si>
    <t>La Jolla Village Dr. to SR 52</t>
  </si>
  <si>
    <t>Proposed bus-only lane along Genesee Ave</t>
  </si>
  <si>
    <t>Bus Lane</t>
  </si>
  <si>
    <t>MTS 30, 31, 41, 60, 101, 201/202, 204, 921</t>
  </si>
  <si>
    <t>San Diego</t>
  </si>
  <si>
    <t>Lemon Grove</t>
  </si>
  <si>
    <t xml:space="preserve">Broadway from Lemon Grove Ave. to Federal Blvd. </t>
  </si>
  <si>
    <t>Proposed improvements for Broadway</t>
  </si>
  <si>
    <t>MTS 856, 916/917, 936</t>
  </si>
  <si>
    <t>Logan Heights</t>
  </si>
  <si>
    <t>National Ave. from SR 15 to I-5</t>
  </si>
  <si>
    <t>MTS 12</t>
  </si>
  <si>
    <t>Average</t>
  </si>
  <si>
    <t>Mission Gorge Road (Grantville)</t>
  </si>
  <si>
    <t>Twain Ave. to I-8</t>
  </si>
  <si>
    <t>Proposed improvements for Mission Gorge Rd</t>
  </si>
  <si>
    <t>MTS 13</t>
  </si>
  <si>
    <t>National City</t>
  </si>
  <si>
    <t xml:space="preserve">8th St. from 8th St. Transit Center to National City Blvd. </t>
  </si>
  <si>
    <t>Bus-only lane along 8th Street</t>
  </si>
  <si>
    <t>MTS 932, 955, 962, 963, 968</t>
  </si>
  <si>
    <t>Higher: 2x weight</t>
  </si>
  <si>
    <t>Pacific Beach</t>
  </si>
  <si>
    <t>Balboa Avenue from Garnet Ave. to Morena Blvd</t>
  </si>
  <si>
    <t xml:space="preserve">Bus Lane? </t>
  </si>
  <si>
    <t>MTS 8, 27</t>
  </si>
  <si>
    <t>Medium: 1.5x weight</t>
  </si>
  <si>
    <t>Parkway Plaza (El Cajon)</t>
  </si>
  <si>
    <t>Village Pkwy./Arnele Ave. at Parkway Plaza Transit Center</t>
  </si>
  <si>
    <t>Restriping of the left turn lanes and yellow lines on Village Pkwy</t>
  </si>
  <si>
    <t>Restriping</t>
  </si>
  <si>
    <t>MTS 833, 848, 874,875</t>
  </si>
  <si>
    <t>Lower: 1x weight</t>
  </si>
  <si>
    <t>San Ysidro</t>
  </si>
  <si>
    <t xml:space="preserve">Willow Rd. from Camino de la Plaza to San Ysidro Blvd. </t>
  </si>
  <si>
    <t>Proposed transit enhancements for Willow Rd</t>
  </si>
  <si>
    <t>Transit Signal Priority</t>
  </si>
  <si>
    <t>MTS 906/907</t>
  </si>
  <si>
    <t>University Avenue (Mid-City)</t>
  </si>
  <si>
    <t xml:space="preserve">SR-15 to 54th St. </t>
  </si>
  <si>
    <t>Proposed improvements for University Ave</t>
  </si>
  <si>
    <t>MTS 7, 10, 965</t>
  </si>
  <si>
    <t xml:space="preserve">Market St </t>
  </si>
  <si>
    <t>30th St. to I-15</t>
  </si>
  <si>
    <t>MTS 5</t>
  </si>
  <si>
    <t>El Cajon Blvd</t>
  </si>
  <si>
    <t>MTS 1, 215, 13</t>
  </si>
  <si>
    <t>Bear Valley Parkway</t>
  </si>
  <si>
    <t>Sunset Dr to Beethoven Dr</t>
  </si>
  <si>
    <t xml:space="preserve">Focus on TSP and quick builds that are geared towards improving the student boarding experience. </t>
  </si>
  <si>
    <t>Transit Signal Priority (Single Intersection)</t>
  </si>
  <si>
    <t xml:space="preserve"> NCTD 350</t>
  </si>
  <si>
    <t xml:space="preserve">Escondido Transit Center </t>
  </si>
  <si>
    <t>From Quince leaving Escondido Transit Center (ETC), to along 2nd Ave from W. Valley Parkway to Hickory.</t>
  </si>
  <si>
    <t>Bus improvements</t>
  </si>
  <si>
    <t>Bus Lane/Flex Lane</t>
  </si>
  <si>
    <t>NCTD 350, 351, 353, 355, 371, 388, 651</t>
  </si>
  <si>
    <t xml:space="preserve">Melrose Dr. </t>
  </si>
  <si>
    <t>S. Melrose Dr. from Shadowridge Dr. to Cannon Rd.</t>
  </si>
  <si>
    <t>Intersection level TSP to prioritize bus movements through the intersection</t>
  </si>
  <si>
    <t>NCTD 332, 632</t>
  </si>
  <si>
    <t>Mission Ave. (Escondido)</t>
  </si>
  <si>
    <t>Rock Springs Rd. to Broadway</t>
  </si>
  <si>
    <t>WB BAT lane with right-turn only except bus lane. Add bus-emergency vehicle-only left-turn lane on NB Quince St. Right-most lane converted to right-turn/straight lane, middle lane converted to bus-only lane, left lane remains the same.</t>
  </si>
  <si>
    <t>NCTD 305, 354, 356
MTS 280, 235</t>
  </si>
  <si>
    <t>Mission Rd. (San Marcos)</t>
  </si>
  <si>
    <t xml:space="preserve"> Between Las Posas Rd. and Knoll</t>
  </si>
  <si>
    <t>Focus on TSP and improving pedestrian connectivity between Palomar College Transit Center and the SPRINTER station.</t>
  </si>
  <si>
    <t>NCTD 304, 305, 347, 445, 604</t>
  </si>
  <si>
    <t xml:space="preserve">Northern Oceanside </t>
  </si>
  <si>
    <t xml:space="preserve">1. Mission Ave. and Amick St. 2. Mission Ave. and El Camino Real, 3. N. River Rd. and College Blvd.” </t>
  </si>
  <si>
    <t>1. Right-turn only except bus with leading green signal, 2. Create right-turn except bus lane paired with leading green signal, 3. TSP-activated bus-only signal for through and left turns and Right-turn only except bus with leading green signal</t>
  </si>
  <si>
    <t>Queue Bypass</t>
  </si>
  <si>
    <t>NCTD 303, 313, 309, 311, 313, 315</t>
  </si>
  <si>
    <t>S. El Camino Real</t>
  </si>
  <si>
    <t>Marron Rd. to Vista Way</t>
  </si>
  <si>
    <t>NCTD 302, 309</t>
  </si>
  <si>
    <t>Vista Village Dr</t>
  </si>
  <si>
    <t>Vista Way to Civic Center Dr.</t>
  </si>
  <si>
    <t>Optimize signal timing to reduce traffic delay for buses</t>
  </si>
  <si>
    <t>Signal Timing Optimization</t>
  </si>
  <si>
    <t>NCTD 302, 303, 305, 306, 318, 332, 334, 632</t>
  </si>
  <si>
    <t xml:space="preserve">Vista Way </t>
  </si>
  <si>
    <t>Jefferson to Italia Way</t>
  </si>
  <si>
    <t>Focus on pedestrian conditions, high road speeds, and lack of pedestrian crossing making access to bus stops difficult.</t>
  </si>
  <si>
    <t>NCTD 302, 315, 325</t>
  </si>
  <si>
    <t>W. Valley Parkway (Escondido)</t>
  </si>
  <si>
    <t>Valley Parkway from Hickory to Quince</t>
  </si>
  <si>
    <t>WB BAT lane (Includes existing bus queue lane at intersection of Valley Parkway and Centre City Parkway)</t>
  </si>
  <si>
    <t xml:space="preserve"> NCTD 350, 351, 352, 354, 356, 357, 358, 359, 371, 388, 651, 652</t>
  </si>
  <si>
    <t>ADJUSTED SCORES</t>
  </si>
  <si>
    <t>1. Mission Ave. and Amick St. 2. Mission Ave. and El Camino Real, 3. N. River Rd. and College Blvd.</t>
  </si>
  <si>
    <t xml:space="preserve">This document is a summary of the scoring exercise conducted to supplement Task 1: System Evaluation and Corridor Improvement Opportunities. 
Only the raw scores and final scores are included in this summary document. Specific data methodology for scoring is outlined in Task 1. </t>
  </si>
  <si>
    <t>Jurisdiction Complexity</t>
  </si>
  <si>
    <t>Community Planning</t>
  </si>
  <si>
    <t>Description</t>
  </si>
  <si>
    <t>Link</t>
  </si>
  <si>
    <t>Vision Zero Dashboard</t>
  </si>
  <si>
    <t>https://geo.sandag.org/portal/apps/experiencebuilder/experience/?id=056ed2629d284791914d34133b7b574f&amp;page=SAFETY-DATA</t>
  </si>
  <si>
    <t>MTS APC Bus Data</t>
  </si>
  <si>
    <t>https://report7.utatransit.net/mts_bus/</t>
  </si>
  <si>
    <t>Justice40 Map</t>
  </si>
  <si>
    <t>EPA Walkability Mapping</t>
  </si>
  <si>
    <t>https://www.epa.gov/smartgrowth/smart-location-mapping</t>
  </si>
  <si>
    <t>SANDAG Regional Data Warehoues - Schools and Elderly Facilities</t>
  </si>
  <si>
    <t xml:space="preserve">https://geo.sandag.org/portal/apps/experiencebuilder/experience/?id=fad9e9c038c84f799b5378e4cc3ed068 </t>
  </si>
  <si>
    <t>Visual Observation - Google Maps</t>
  </si>
  <si>
    <t>https://www.google.com/maps</t>
  </si>
  <si>
    <t>Jurisdiction Map</t>
  </si>
  <si>
    <t>https://sdgis.sandag.org/</t>
  </si>
  <si>
    <t>Links to various planning documents</t>
  </si>
  <si>
    <t>In Tab</t>
  </si>
  <si>
    <t>Collision and Injury Data</t>
  </si>
  <si>
    <t>https://experience.arcgis.com/experience/b6628149407645e9b3289a22af7b28bd</t>
  </si>
  <si>
    <t>NCTD APC Bus Data</t>
  </si>
  <si>
    <t>https://report7.utatransit.net/NCTD_Breeze/</t>
  </si>
  <si>
    <t>US Census Data</t>
  </si>
  <si>
    <t>https://data.census.gov/table/ACSDP1Y2023.DP04?q=vehicles&amp;t=Families%20and%20Household%20Characteristics&amp;g=050XX00US06073,06073$1400000</t>
  </si>
  <si>
    <t>MTS Design Features</t>
  </si>
  <si>
    <t xml:space="preserve">https://www.sdmts.com/sites/default/files/attachments/mts_designingfortransit_2018-02-02web.pdf </t>
  </si>
  <si>
    <t>Caltrans ROW Map</t>
  </si>
  <si>
    <t>Justice 40</t>
  </si>
  <si>
    <t>SANDAG Transit Dashboard</t>
  </si>
  <si>
    <t>https://etcinstitute.com/transit/transit-dashboards/ca_sandag/</t>
  </si>
  <si>
    <t>Title VI Routes</t>
  </si>
  <si>
    <t>City of SD municipal code on project costs</t>
  </si>
  <si>
    <t>https://docs.sandiego.gov/municode/MuniCodeChapter02/Ch02Art02Division31.pdf</t>
  </si>
  <si>
    <t>On the Move Data Request</t>
  </si>
  <si>
    <t>El Cajon Boulevard Pilot Decision Document</t>
  </si>
  <si>
    <t>https://www.sandiego.gov/sites/default/files/20190508_pilotprogrambusonlylaneelcajonblvd.pdf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</si>
</sst>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Calibri"/>
      <family val="2"/>
    </font>
    <font>
      <sz val="18"/>
      <color theme="1"/>
      <name val="Montserrat"/>
    </font>
    <font>
      <sz val="11"/>
      <color theme="1"/>
      <name val="Montserrat"/>
    </font>
    <font>
      <b/>
      <sz val="10"/>
      <color rgb="FFFFFFFF"/>
      <name val="Montserrat"/>
    </font>
    <font>
      <b/>
      <sz val="11"/>
      <color theme="0"/>
      <name val="Montserrat"/>
    </font>
    <font>
      <sz val="11"/>
      <color rgb="FF000000"/>
      <name val="Montserrat"/>
    </font>
    <font>
      <b/>
      <sz val="14"/>
      <color theme="1"/>
      <name val="Montserrat"/>
    </font>
    <font>
      <sz val="14"/>
      <color theme="1"/>
      <name val="Montserrat"/>
    </font>
    <font>
      <sz val="16"/>
      <color theme="1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283C75"/>
        <bgColor rgb="FF000000"/>
      </patternFill>
    </fill>
    <fill>
      <patternFill patternType="solid">
        <fgColor rgb="FFAF2B7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83C7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E6E6E6"/>
        <bgColor rgb="FFE6E6E6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7" borderId="8">
      <alignment horizontal="left"/>
    </xf>
  </cellStyleXfs>
  <cellXfs count="77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2" xfId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4" fillId="4" borderId="2" xfId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3" fillId="4" borderId="10" xfId="0" applyFont="1" applyFill="1" applyBorder="1" applyAlignment="1">
      <alignment horizontal="center" wrapText="1"/>
    </xf>
    <xf numFmtId="0" fontId="4" fillId="4" borderId="10" xfId="1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3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wrapText="1"/>
    </xf>
    <xf numFmtId="0" fontId="0" fillId="4" borderId="20" xfId="0" applyFill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2" fontId="7" fillId="0" borderId="0" xfId="0" applyNumberFormat="1" applyFont="1"/>
    <xf numFmtId="0" fontId="8" fillId="2" borderId="7" xfId="0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5" borderId="0" xfId="0" applyFont="1" applyFill="1" applyAlignment="1">
      <alignment horizontal="center"/>
    </xf>
    <xf numFmtId="0" fontId="10" fillId="0" borderId="5" xfId="0" applyFont="1" applyBorder="1" applyAlignment="1">
      <alignment vertical="center"/>
    </xf>
    <xf numFmtId="0" fontId="11" fillId="6" borderId="5" xfId="0" applyFont="1" applyFill="1" applyBorder="1" applyAlignment="1">
      <alignment wrapText="1"/>
    </xf>
    <xf numFmtId="0" fontId="12" fillId="6" borderId="5" xfId="0" applyFont="1" applyFill="1" applyBorder="1" applyAlignment="1">
      <alignment wrapText="1"/>
    </xf>
    <xf numFmtId="0" fontId="7" fillId="6" borderId="5" xfId="0" applyFont="1" applyFill="1" applyBorder="1"/>
    <xf numFmtId="0" fontId="7" fillId="6" borderId="5" xfId="0" applyFont="1" applyFill="1" applyBorder="1" applyAlignment="1">
      <alignment wrapText="1"/>
    </xf>
    <xf numFmtId="2" fontId="13" fillId="6" borderId="5" xfId="0" applyNumberFormat="1" applyFont="1" applyFill="1" applyBorder="1"/>
    <xf numFmtId="0" fontId="11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2" fontId="13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2" fontId="13" fillId="0" borderId="5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1" fillId="6" borderId="16" xfId="0" applyFont="1" applyFill="1" applyBorder="1" applyAlignment="1">
      <alignment wrapText="1"/>
    </xf>
    <xf numFmtId="0" fontId="12" fillId="6" borderId="16" xfId="0" applyFont="1" applyFill="1" applyBorder="1" applyAlignment="1">
      <alignment wrapText="1"/>
    </xf>
    <xf numFmtId="0" fontId="7" fillId="6" borderId="16" xfId="0" applyFont="1" applyFill="1" applyBorder="1"/>
    <xf numFmtId="0" fontId="7" fillId="6" borderId="16" xfId="0" applyFont="1" applyFill="1" applyBorder="1" applyAlignment="1">
      <alignment wrapText="1"/>
    </xf>
    <xf numFmtId="2" fontId="13" fillId="6" borderId="16" xfId="0" applyNumberFormat="1" applyFont="1" applyFill="1" applyBorder="1"/>
    <xf numFmtId="2" fontId="13" fillId="6" borderId="11" xfId="0" applyNumberFormat="1" applyFont="1" applyFill="1" applyBorder="1"/>
    <xf numFmtId="0" fontId="11" fillId="0" borderId="16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7" fillId="0" borderId="16" xfId="0" applyFont="1" applyBorder="1"/>
    <xf numFmtId="0" fontId="7" fillId="0" borderId="16" xfId="0" applyFont="1" applyBorder="1" applyAlignment="1">
      <alignment wrapText="1"/>
    </xf>
    <xf numFmtId="2" fontId="13" fillId="0" borderId="16" xfId="0" applyNumberFormat="1" applyFont="1" applyBorder="1"/>
    <xf numFmtId="2" fontId="13" fillId="0" borderId="11" xfId="0" applyNumberFormat="1" applyFont="1" applyBorder="1"/>
    <xf numFmtId="2" fontId="13" fillId="6" borderId="16" xfId="0" applyNumberFormat="1" applyFont="1" applyFill="1" applyBorder="1" applyAlignment="1">
      <alignment wrapText="1"/>
    </xf>
    <xf numFmtId="0" fontId="11" fillId="0" borderId="10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7" fillId="0" borderId="10" xfId="0" applyFont="1" applyBorder="1"/>
    <xf numFmtId="0" fontId="7" fillId="0" borderId="10" xfId="0" applyFont="1" applyBorder="1" applyAlignment="1">
      <alignment wrapText="1"/>
    </xf>
    <xf numFmtId="2" fontId="13" fillId="0" borderId="10" xfId="0" applyNumberFormat="1" applyFont="1" applyBorder="1"/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8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Style0" xfId="2" xr:uid="{7A1F8A48-CBA1-45EF-94D7-641B7663393B}"/>
  </cellStyles>
  <dxfs count="4">
    <dxf>
      <fill>
        <patternFill>
          <bgColor theme="9" tint="0.39994506668294322"/>
        </patternFill>
      </fill>
    </dxf>
    <dxf>
      <fill>
        <patternFill>
          <bgColor rgb="FFF1DF5B"/>
        </patternFill>
      </fill>
    </dxf>
    <dxf>
      <fill>
        <patternFill>
          <bgColor theme="9" tint="0.39994506668294322"/>
        </patternFill>
      </fill>
    </dxf>
    <dxf>
      <fill>
        <patternFill>
          <bgColor rgb="FFF1DF5B"/>
        </patternFill>
      </fill>
    </dxf>
  </dxfs>
  <tableStyles count="0" defaultTableStyle="TableStyleMedium2" defaultPivotStyle="PivotStyleLight16"/>
  <colors>
    <mruColors>
      <color rgb="FFF1DF5B"/>
      <color rgb="FFFFCC00"/>
      <color rgb="FF283C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B0A81845-38B4-4EC2-89C5-C7CB34BE9787}">
    <Anchor>
      <Comment id="{617648C9-7985-4781-B87A-8CEA417C4342}"/>
    </Anchor>
    <History>
      <Event time="2024-11-22T23:31:38.95" id="{9EE46B28-E785-468B-BA6A-73E533617C46}">
        <Attribution userId="S::mte@sandag.org::ca54d6d9-8207-4b69-ad7e-f5f0b6b28c1f" userName="Michael Terlep" userProvider="AD"/>
        <Anchor>
          <Comment id="{617648C9-7985-4781-B87A-8CEA417C4342}"/>
        </Anchor>
        <Create/>
      </Event>
      <Event time="2024-11-22T23:31:38.95" id="{82A36237-00D3-44DF-96E9-8A9D578BC860}">
        <Attribution userId="S::mte@sandag.org::ca54d6d9-8207-4b69-ad7e-f5f0b6b28c1f" userName="Michael Terlep" userProvider="AD"/>
        <Anchor>
          <Comment id="{617648C9-7985-4781-B87A-8CEA417C4342}"/>
        </Anchor>
        <Assign userId="S::efun@sandag.org::1d49a33d-9bb7-4e16-ad79-0599933cd8b7" userName="Evan Funk" userProvider="AD"/>
      </Event>
      <Event time="2024-11-22T23:31:38.95" id="{41666F49-E586-47ED-ABD3-F24DF740E880}">
        <Attribution userId="S::mte@sandag.org::ca54d6d9-8207-4b69-ad7e-f5f0b6b28c1f" userName="Michael Terlep" userProvider="AD"/>
        <Anchor>
          <Comment id="{617648C9-7985-4781-B87A-8CEA417C4342}"/>
        </Anchor>
        <SetTitle title="@Evan Funk"/>
      </Event>
    </History>
  </Task>
  <Task id="{1C143F4B-C96C-4C5E-BDAC-29451524304D}">
    <Anchor>
      <Comment id="{A525B483-CA00-4456-8E1A-4CB0FB10A07A}"/>
    </Anchor>
    <History>
      <Event time="2024-11-22T23:31:38.95" id="{9EE46B28-E785-468B-BA6A-73E533617C46}">
        <Attribution userId="S::mte@sandag.org::ca54d6d9-8207-4b69-ad7e-f5f0b6b28c1f" userName="Michael Terlep" userProvider="AD"/>
        <Anchor>
          <Comment id="{A525B483-CA00-4456-8E1A-4CB0FB10A07A}"/>
        </Anchor>
        <Create/>
      </Event>
      <Event time="2024-11-22T23:31:38.95" id="{82A36237-00D3-44DF-96E9-8A9D578BC860}">
        <Attribution userId="S::mte@sandag.org::ca54d6d9-8207-4b69-ad7e-f5f0b6b28c1f" userName="Michael Terlep" userProvider="AD"/>
        <Anchor>
          <Comment id="{A525B483-CA00-4456-8E1A-4CB0FB10A07A}"/>
        </Anchor>
        <Assign userId="S::efun@sandag.org::1d49a33d-9bb7-4e16-ad79-0599933cd8b7" userName="Evan Funk" userProvider="AD"/>
      </Event>
      <Event time="2024-11-22T23:31:38.95" id="{41666F49-E586-47ED-ABD3-F24DF740E880}">
        <Attribution userId="S::mte@sandag.org::ca54d6d9-8207-4b69-ad7e-f5f0b6b28c1f" userName="Michael Terlep" userProvider="AD"/>
        <Anchor>
          <Comment id="{A525B483-CA00-4456-8E1A-4CB0FB10A07A}"/>
        </Anchor>
        <SetTitle title="@Evan Funk"/>
      </Event>
    </History>
  </Task>
  <Task id="{59153F69-2F0F-4F30-97C2-81B608206483}">
    <Anchor>
      <Comment id="{5B7BDC50-7EAA-41C2-8548-E9239AEBC8BD}"/>
    </Anchor>
    <History>
      <Event time="2024-11-22T23:29:44.33" id="{905A0BE1-75E8-4CA9-8DDA-004F6BF413AA}">
        <Attribution userId="S::mte@sandag.org::ca54d6d9-8207-4b69-ad7e-f5f0b6b28c1f" userName="Michael Terlep" userProvider="AD"/>
        <Anchor>
          <Comment id="{5B7BDC50-7EAA-41C2-8548-E9239AEBC8BD}"/>
        </Anchor>
        <Create/>
      </Event>
      <Event time="2024-11-22T23:29:44.33" id="{3C5F2A8D-CE7A-41B7-A5AB-38D911AE0C0C}">
        <Attribution userId="S::mte@sandag.org::ca54d6d9-8207-4b69-ad7e-f5f0b6b28c1f" userName="Michael Terlep" userProvider="AD"/>
        <Anchor>
          <Comment id="{5B7BDC50-7EAA-41C2-8548-E9239AEBC8BD}"/>
        </Anchor>
        <Assign userId="S::mdi@sandag.org::6765c0bf-6d26-45d2-9539-6a72d5e58f61" userName="Marlen Diaz" userProvider="AD"/>
      </Event>
      <Event time="2024-11-22T23:29:44.33" id="{1489C448-CB51-45EE-96D2-4ED88DA16684}">
        <Attribution userId="S::mte@sandag.org::ca54d6d9-8207-4b69-ad7e-f5f0b6b28c1f" userName="Michael Terlep" userProvider="AD"/>
        <Anchor>
          <Comment id="{5B7BDC50-7EAA-41C2-8548-E9239AEBC8BD}"/>
        </Anchor>
        <SetTitle title="@Marlen Diaz Marlen"/>
      </Event>
    </History>
  </Task>
  <Task id="{346B42A6-FF0E-4848-A290-34D0212F153D}">
    <Anchor>
      <Comment id="{93FF9CA6-1FD6-471A-B3AE-4B2309C97EAE}"/>
    </Anchor>
    <History>
      <Event time="2024-11-22T23:31:16.93" id="{D7950B9B-7309-4B45-9E4F-A2F054F071C5}">
        <Attribution userId="S::mte@sandag.org::ca54d6d9-8207-4b69-ad7e-f5f0b6b28c1f" userName="Michael Terlep" userProvider="AD"/>
        <Anchor>
          <Comment id="{93FF9CA6-1FD6-471A-B3AE-4B2309C97EAE}"/>
        </Anchor>
        <Create/>
      </Event>
      <Event time="2024-11-22T23:31:16.93" id="{C009E911-E75B-4F04-B82B-A4DB1D645616}">
        <Attribution userId="S::mte@sandag.org::ca54d6d9-8207-4b69-ad7e-f5f0b6b28c1f" userName="Michael Terlep" userProvider="AD"/>
        <Anchor>
          <Comment id="{93FF9CA6-1FD6-471A-B3AE-4B2309C97EAE}"/>
        </Anchor>
        <Assign userId="S::efun@sandag.org::1d49a33d-9bb7-4e16-ad79-0599933cd8b7" userName="Evan Funk" userProvider="AD"/>
      </Event>
      <Event time="2024-11-22T23:31:16.93" id="{0BA87EC6-D0BB-4106-9A20-1533AD825E34}">
        <Attribution userId="S::mte@sandag.org::ca54d6d9-8207-4b69-ad7e-f5f0b6b28c1f" userName="Michael Terlep" userProvider="AD"/>
        <Anchor>
          <Comment id="{93FF9CA6-1FD6-471A-B3AE-4B2309C97EAE}"/>
        </Anchor>
        <SetTitle title="@Evan Funk"/>
      </Event>
    </History>
  </Task>
  <Task id="{3BE86BB7-925D-4861-A067-4550CA71715E}">
    <Anchor>
      <Comment id="{D893DE0E-0760-46B4-BCD8-632F51E291CA}"/>
    </Anchor>
    <History>
      <Event time="2024-11-22T23:31:16.93" id="{D7950B9B-7309-4B45-9E4F-A2F054F071C5}">
        <Attribution userId="S::mte@sandag.org::ca54d6d9-8207-4b69-ad7e-f5f0b6b28c1f" userName="Michael Terlep" userProvider="AD"/>
        <Anchor>
          <Comment id="{D893DE0E-0760-46B4-BCD8-632F51E291CA}"/>
        </Anchor>
        <Create/>
      </Event>
      <Event time="2024-11-22T23:31:16.93" id="{C009E911-E75B-4F04-B82B-A4DB1D645616}">
        <Attribution userId="S::mte@sandag.org::ca54d6d9-8207-4b69-ad7e-f5f0b6b28c1f" userName="Michael Terlep" userProvider="AD"/>
        <Anchor>
          <Comment id="{D893DE0E-0760-46B4-BCD8-632F51E291CA}"/>
        </Anchor>
        <Assign userId="S::efun@sandag.org::1d49a33d-9bb7-4e16-ad79-0599933cd8b7" userName="Evan Funk" userProvider="AD"/>
      </Event>
      <Event time="2024-11-22T23:31:16.93" id="{0BA87EC6-D0BB-4106-9A20-1533AD825E34}">
        <Attribution userId="S::mte@sandag.org::ca54d6d9-8207-4b69-ad7e-f5f0b6b28c1f" userName="Michael Terlep" userProvider="AD"/>
        <Anchor>
          <Comment id="{D893DE0E-0760-46B4-BCD8-632F51E291CA}"/>
        </Anchor>
        <SetTitle title="@Evan Funk"/>
      </Event>
    </History>
  </Task>
  <Task id="{6A5541C5-C42F-4230-BCCA-579BE090DAFD}">
    <Anchor>
      <Comment id="{36736B3B-A850-41A9-89A0-6641DA92D631}"/>
    </Anchor>
    <History>
      <Event time="2024-11-22T23:30:05.17" id="{B9B62630-FC18-422C-AE99-7826EEDB6EE1}">
        <Attribution userId="S::mte@sandag.org::ca54d6d9-8207-4b69-ad7e-f5f0b6b28c1f" userName="Michael Terlep" userProvider="AD"/>
        <Anchor>
          <Comment id="{36736B3B-A850-41A9-89A0-6641DA92D631}"/>
        </Anchor>
        <Create/>
      </Event>
      <Event time="2024-11-22T23:30:05.17" id="{006E2765-A6DC-4E02-8123-68885A840E9A}">
        <Attribution userId="S::mte@sandag.org::ca54d6d9-8207-4b69-ad7e-f5f0b6b28c1f" userName="Michael Terlep" userProvider="AD"/>
        <Anchor>
          <Comment id="{36736B3B-A850-41A9-89A0-6641DA92D631}"/>
        </Anchor>
        <Assign userId="S::mdi@sandag.org::6765c0bf-6d26-45d2-9539-6a72d5e58f61" userName="Marlen Diaz" userProvider="AD"/>
      </Event>
      <Event time="2024-11-22T23:30:05.17" id="{92704EB8-9207-4172-9F80-2419B1F70CC0}">
        <Attribution userId="S::mte@sandag.org::ca54d6d9-8207-4b69-ad7e-f5f0b6b28c1f" userName="Michael Terlep" userProvider="AD"/>
        <Anchor>
          <Comment id="{36736B3B-A850-41A9-89A0-6641DA92D631}"/>
        </Anchor>
        <SetTitle title="@Marlen Diaz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Marlen Diaz" id="{89B39B92-F639-4936-9B8F-42B456E254A9}" userId="mdi@sandag.org" providerId="PeoplePicker"/>
  <person displayName="Evan Funk" id="{55CDA213-29BB-4553-8054-95F81B71D8D5}" userId="efun@sandag.org" providerId="PeoplePicker"/>
  <person displayName="Michael Terlep" id="{18B77EE4-40FA-4CE2-B0D7-340E8E805130}" userId="S::mte@sandag.org::ca54d6d9-8207-4b69-ad7e-f5f0b6b28c1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4-11-22T23:30:05.23" personId="{18B77EE4-40FA-4CE2-B0D7-340E8E805130}" id="{36736B3B-A850-41A9-89A0-6641DA92D631}">
    <text xml:space="preserve">@Marlen Diaz </text>
    <mentions>
      <mention mentionpersonId="{89B39B92-F639-4936-9B8F-42B456E254A9}" mentionId="{40459FA4-6821-4AD6-97D2-92618F8A9898}" startIndex="0" length="12"/>
    </mentions>
  </threadedComment>
  <threadedComment ref="J1" dT="2024-11-22T23:29:44.42" personId="{18B77EE4-40FA-4CE2-B0D7-340E8E805130}" id="{5B7BDC50-7EAA-41C2-8548-E9239AEBC8BD}">
    <text>@Marlen Diaz Marlen</text>
    <mentions>
      <mention mentionpersonId="{89B39B92-F639-4936-9B8F-42B456E254A9}" mentionId="{7F2C6C67-069D-46A2-8F45-6B7F8731E24B}" startIndex="0" length="12"/>
    </mentions>
  </threadedComment>
  <threadedComment ref="L1" dT="2024-11-22T23:31:17.00" personId="{18B77EE4-40FA-4CE2-B0D7-340E8E805130}" id="{93FF9CA6-1FD6-471A-B3AE-4B2309C97EAE}">
    <text xml:space="preserve">@Evan Funk </text>
    <mentions>
      <mention mentionpersonId="{55CDA213-29BB-4553-8054-95F81B71D8D5}" mentionId="{A71C0268-5B8C-4EFB-B6E6-A936AF0B4D05}" startIndex="0" length="10"/>
    </mentions>
  </threadedComment>
  <threadedComment ref="P1" dT="2024-11-22T23:31:39.01" personId="{18B77EE4-40FA-4CE2-B0D7-340E8E805130}" id="{A525B483-CA00-4456-8E1A-4CB0FB10A07A}">
    <text xml:space="preserve">@Evan Funk </text>
    <mentions>
      <mention mentionpersonId="{55CDA213-29BB-4553-8054-95F81B71D8D5}" mentionId="{D0285257-5F37-416D-A5BA-F3FC2DD30E10}" startIndex="0" length="10"/>
    </mentions>
  </threadedComment>
  <threadedComment ref="R1" dT="2024-11-22T23:31:17.00" personId="{18B77EE4-40FA-4CE2-B0D7-340E8E805130}" id="{D893DE0E-0760-46B4-BCD8-632F51E291CA}">
    <text xml:space="preserve">@Evan Funk </text>
    <mentions>
      <mention mentionpersonId="{55CDA213-29BB-4553-8054-95F81B71D8D5}" mentionId="{E3AF0DD8-F511-45A7-B774-5FDD4253046E}" startIndex="0" length="10"/>
    </mentions>
  </threadedComment>
  <threadedComment ref="T1" dT="2024-11-22T23:31:39.01" personId="{18B77EE4-40FA-4CE2-B0D7-340E8E805130}" id="{617648C9-7985-4781-B87A-8CEA417C4342}">
    <text xml:space="preserve">@Evan Funk </text>
    <mentions>
      <mention mentionpersonId="{55CDA213-29BB-4553-8054-95F81B71D8D5}" mentionId="{B090C1AC-6EE7-42EC-BB49-5BDA22997D5B}" startIndex="0" length="10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diego.gov/sites/default/files/20190508_pilotprogrambusonlylaneelcajonblvd.pdf" TargetMode="External"/><Relationship Id="rId13" Type="http://schemas.openxmlformats.org/officeDocument/2006/relationships/hyperlink" Target="https://docs.sandiego.gov/municode/MuniCodeChapter02/Ch02Art02Division31.pdf" TargetMode="External"/><Relationship Id="rId18" Type="http://schemas.openxmlformats.org/officeDocument/2006/relationships/hyperlink" Target="https://geo.sandag.org/portal/apps/experiencebuilder/experience/?id=fad9e9c038c84f799b5378e4cc3ed068" TargetMode="External"/><Relationship Id="rId3" Type="http://schemas.openxmlformats.org/officeDocument/2006/relationships/hyperlink" Target="https://geo.sandag.org/portal/apps/experiencebuilder/experience/?id=056ed2629d284791914d34133b7b574f&amp;page=SAFETY-DATA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gcc02.safelinks.protection.outlook.com/?url=https%3A%2F%2Freport7.utatransit.net%2FNCTD_Breeze%2F&amp;data=05%7C02%7Cevan.funk%40sandag.org%7C2b84c80689134938c16308dd08d2ef6d%7C2bbb5689d9d5406b8d02cf1002b473e7%7C0%7C0%7C638676424254748612%7CUnknown%7CTWFpbGZsb3d8eyJFbXB0eU1hcGkiOnRydWUsIlYiOiIwLjAuMDAwMCIsIlAiOiJXaW4zMiIsIkFOIjoiTWFpbCIsIldUIjoyfQ%3D%3D%7C40000%7C%7C%7C&amp;sdata=CpsOF7dPYfvWCkfpECdibpf3DDIJ7TFjJD7bb0hoQ7w%3D&amp;reserved=0" TargetMode="External"/><Relationship Id="rId12" Type="http://schemas.openxmlformats.org/officeDocument/2006/relationships/hyperlink" Target="https://experience.arcgis.com/experience/b6628149407645e9b3289a22af7b28bd" TargetMode="External"/><Relationship Id="rId17" Type="http://schemas.openxmlformats.org/officeDocument/2006/relationships/hyperlink" Target="https://etcinstitute.com/transit/transit-dashboards/ca_sandag/" TargetMode="External"/><Relationship Id="rId25" Type="http://schemas.microsoft.com/office/2019/04/relationships/documenttask" Target="../documenttasks/documenttask1.xml"/><Relationship Id="rId2" Type="http://schemas.openxmlformats.org/officeDocument/2006/relationships/hyperlink" Target="https://gcc02.safelinks.protection.outlook.com/?url=https%3A%2F%2Freport7.utatransit.net%2FNCTD_Breeze%2F&amp;data=05%7C02%7Cevan.funk%40sandag.org%7C2b84c80689134938c16308dd08d2ef6d%7C2bbb5689d9d5406b8d02cf1002b473e7%7C0%7C0%7C638676424254748612%7CUnknown%7CTWFpbGZsb3d8eyJFbXB0eU1hcGkiOnRydWUsIlYiOiIwLjAuMDAwMCIsIlAiOiJXaW4zMiIsIkFOIjoiTWFpbCIsIldUIjoyfQ%3D%3D%7C40000%7C%7C%7C&amp;sdata=CpsOF7dPYfvWCkfpECdibpf3DDIJ7TFjJD7bb0hoQ7w%3D&amp;reserved=0" TargetMode="External"/><Relationship Id="rId16" Type="http://schemas.openxmlformats.org/officeDocument/2006/relationships/hyperlink" Target="https://www.sdmts.com/sites/default/files/attachments/mts_designingfortransit_2018-02-02web.pdf" TargetMode="External"/><Relationship Id="rId20" Type="http://schemas.openxmlformats.org/officeDocument/2006/relationships/hyperlink" Target="https://www.google.com/maps" TargetMode="External"/><Relationship Id="rId1" Type="http://schemas.openxmlformats.org/officeDocument/2006/relationships/hyperlink" Target="https://gcc02.safelinks.protection.outlook.com/?url=https%3A%2F%2Freport7.utatransit.net%2Fmts_bus%2F&amp;data=05%7C02%7Cevan.funk%40sandag.org%7C2b84c80689134938c16308dd08d2ef6d%7C2bbb5689d9d5406b8d02cf1002b473e7%7C0%7C0%7C638676424254777113%7CUnknown%7CTWFpbGZsb3d8eyJFbXB0eU1hcGkiOnRydWUsIlYiOiIwLjAuMDAwMCIsIlAiOiJXaW4zMiIsIkFOIjoiTWFpbCIsIldUIjoyfQ%3D%3D%7C40000%7C%7C%7C&amp;sdata=hVJdg7QCCBv1JHP4%2FSdq%2Bl%2FIwo%2FiizW27tqKiXIuXu8%3D&amp;reserved=0" TargetMode="External"/><Relationship Id="rId6" Type="http://schemas.openxmlformats.org/officeDocument/2006/relationships/hyperlink" Target="https://gcc02.safelinks.protection.outlook.com/?url=https%3A%2F%2Freport7.utatransit.net%2Fmts_bus%2F&amp;data=05%7C02%7Cevan.funk%40sandag.org%7C2b84c80689134938c16308dd08d2ef6d%7C2bbb5689d9d5406b8d02cf1002b473e7%7C0%7C0%7C638676424254777113%7CUnknown%7CTWFpbGZsb3d8eyJFbXB0eU1hcGkiOnRydWUsIlYiOiIwLjAuMDAwMCIsIlAiOiJXaW4zMiIsIkFOIjoiTWFpbCIsIldUIjoyfQ%3D%3D%7C40000%7C%7C%7C&amp;sdata=hVJdg7QCCBv1JHP4%2FSdq%2Bl%2FIwo%2FiizW27tqKiXIuXu8%3D&amp;reserved=0" TargetMode="External"/><Relationship Id="rId11" Type="http://schemas.openxmlformats.org/officeDocument/2006/relationships/hyperlink" Target="https://www.arcgis.com/home/item.html?id=bdac3e391cd04d2396983fc67c23bf1c" TargetMode="External"/><Relationship Id="rId24" Type="http://schemas.microsoft.com/office/2017/10/relationships/threadedComment" Target="../threadedComments/threadedComment1.xml"/><Relationship Id="rId5" Type="http://schemas.openxmlformats.org/officeDocument/2006/relationships/hyperlink" Target="https://gcc02.safelinks.protection.outlook.com/?url=https%3A%2F%2Freport7.utatransit.net%2FNCTD_Breeze%2F&amp;data=05%7C02%7Cevan.funk%40sandag.org%7C2b84c80689134938c16308dd08d2ef6d%7C2bbb5689d9d5406b8d02cf1002b473e7%7C0%7C0%7C638676424254748612%7CUnknown%7CTWFpbGZsb3d8eyJFbXB0eU1hcGkiOnRydWUsIlYiOiIwLjAuMDAwMCIsIlAiOiJXaW4zMiIsIkFOIjoiTWFpbCIsIldUIjoyfQ%3D%3D%7C40000%7C%7C%7C&amp;sdata=CpsOF7dPYfvWCkfpECdibpf3DDIJ7TFjJD7bb0hoQ7w%3D&amp;reserved=0" TargetMode="External"/><Relationship Id="rId15" Type="http://schemas.openxmlformats.org/officeDocument/2006/relationships/hyperlink" Target="https://www.google.com/maps" TargetMode="External"/><Relationship Id="rId23" Type="http://schemas.openxmlformats.org/officeDocument/2006/relationships/comments" Target="../comments1.xml"/><Relationship Id="rId10" Type="http://schemas.openxmlformats.org/officeDocument/2006/relationships/hyperlink" Target="https://www.epa.gov/smartgrowth/smart-location-mapping" TargetMode="External"/><Relationship Id="rId19" Type="http://schemas.openxmlformats.org/officeDocument/2006/relationships/hyperlink" Target="https://etcinstitute.com/transit/transit-dashboards/ca_sandag/" TargetMode="External"/><Relationship Id="rId4" Type="http://schemas.openxmlformats.org/officeDocument/2006/relationships/hyperlink" Target="https://gcc02.safelinks.protection.outlook.com/?url=https%3A%2F%2Freport7.utatransit.net%2Fmts_bus%2F&amp;data=05%7C02%7Cevan.funk%40sandag.org%7C2b84c80689134938c16308dd08d2ef6d%7C2bbb5689d9d5406b8d02cf1002b473e7%7C0%7C0%7C638676424254777113%7CUnknown%7CTWFpbGZsb3d8eyJFbXB0eU1hcGkiOnRydWUsIlYiOiIwLjAuMDAwMCIsIlAiOiJXaW4zMiIsIkFOIjoiTWFpbCIsIldUIjoyfQ%3D%3D%7C40000%7C%7C%7C&amp;sdata=hVJdg7QCCBv1JHP4%2FSdq%2Bl%2FIwo%2FiizW27tqKiXIuXu8%3D&amp;reserved=0" TargetMode="External"/><Relationship Id="rId9" Type="http://schemas.openxmlformats.org/officeDocument/2006/relationships/hyperlink" Target="https://sdgis.sandag.org/" TargetMode="External"/><Relationship Id="rId14" Type="http://schemas.openxmlformats.org/officeDocument/2006/relationships/hyperlink" Target="https://geo.sandag.org/portal/apps/experiencebuilder/experience/?id=fad9e9c038c84f799b5378e4cc3ed068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43AE-3C0F-4736-80C8-F2ACB784E664}">
  <sheetPr codeName="Sheet1">
    <tabColor theme="9"/>
  </sheetPr>
  <dimension ref="A1:AF93"/>
  <sheetViews>
    <sheetView topLeftCell="A58" zoomScale="40" zoomScaleNormal="40" zoomScaleSheetLayoutView="40" workbookViewId="0">
      <pane xSplit="1" topLeftCell="F1" activePane="topRight" state="frozen"/>
      <selection pane="topRight" activeCell="F74" sqref="F74:O84"/>
    </sheetView>
  </sheetViews>
  <sheetFormatPr defaultColWidth="9.140625" defaultRowHeight="16.5"/>
  <cols>
    <col min="1" max="1" width="31.5703125" style="22" customWidth="1"/>
    <col min="2" max="2" width="11.5703125" style="22" customWidth="1"/>
    <col min="3" max="3" width="56.85546875" style="22" customWidth="1"/>
    <col min="4" max="4" width="35.140625" style="22" hidden="1" customWidth="1"/>
    <col min="5" max="5" width="21.5703125" style="22" hidden="1" customWidth="1"/>
    <col min="6" max="6" width="30.85546875" style="22" customWidth="1"/>
    <col min="7" max="7" width="15.28515625" style="22" customWidth="1"/>
    <col min="8" max="8" width="14.28515625" style="22" customWidth="1"/>
    <col min="9" max="9" width="14.85546875" style="22" customWidth="1"/>
    <col min="10" max="10" width="20.7109375" style="22" customWidth="1"/>
    <col min="11" max="11" width="15.7109375" style="22" customWidth="1"/>
    <col min="12" max="12" width="14.42578125" style="22" customWidth="1"/>
    <col min="13" max="13" width="16.85546875" style="22" customWidth="1"/>
    <col min="14" max="14" width="23.85546875" style="22" customWidth="1"/>
    <col min="15" max="15" width="23.140625" style="22" customWidth="1"/>
    <col min="16" max="16" width="20.140625" style="22" customWidth="1"/>
    <col min="17" max="17" width="15.42578125" style="24" customWidth="1"/>
    <col min="18" max="20" width="9.140625" style="22"/>
    <col min="21" max="21" width="12.140625" style="22" customWidth="1"/>
    <col min="22" max="22" width="10.42578125" style="22" customWidth="1"/>
    <col min="23" max="32" width="14.28515625" style="22" customWidth="1"/>
    <col min="33" max="16384" width="9.140625" style="22"/>
  </cols>
  <sheetData>
    <row r="1" spans="1:32" ht="41.2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32" ht="12" customHeight="1"/>
    <row r="3" spans="1:32">
      <c r="A3" s="23"/>
      <c r="B3" s="23"/>
      <c r="C3" s="23"/>
      <c r="D3" s="23"/>
      <c r="E3" s="23"/>
      <c r="F3" s="23"/>
      <c r="G3" s="65" t="s">
        <v>1</v>
      </c>
      <c r="H3" s="65"/>
      <c r="I3" s="65"/>
      <c r="J3" s="65"/>
      <c r="K3" s="65"/>
      <c r="L3" s="65"/>
      <c r="M3" s="65"/>
      <c r="N3" s="65"/>
      <c r="O3" s="65"/>
      <c r="P3" s="65"/>
    </row>
    <row r="4" spans="1:32" ht="45">
      <c r="A4" s="23"/>
      <c r="B4" s="23"/>
      <c r="C4" s="23"/>
      <c r="D4" s="23"/>
      <c r="E4" s="23"/>
      <c r="F4" s="23"/>
      <c r="G4" s="65" t="s">
        <v>2</v>
      </c>
      <c r="H4" s="65"/>
      <c r="I4" s="65"/>
      <c r="J4" s="65"/>
      <c r="K4" s="65" t="s">
        <v>3</v>
      </c>
      <c r="L4" s="65"/>
      <c r="M4" s="65"/>
      <c r="N4" s="65" t="s">
        <v>4</v>
      </c>
      <c r="O4" s="65"/>
      <c r="P4" s="65"/>
      <c r="W4" s="25" t="s">
        <v>5</v>
      </c>
      <c r="X4" s="25" t="s">
        <v>6</v>
      </c>
      <c r="Y4" s="25" t="s">
        <v>7</v>
      </c>
      <c r="Z4" s="25" t="s">
        <v>8</v>
      </c>
      <c r="AA4" s="25" t="s">
        <v>9</v>
      </c>
      <c r="AB4" s="25" t="s">
        <v>10</v>
      </c>
      <c r="AC4" s="25" t="s">
        <v>11</v>
      </c>
      <c r="AD4" s="25" t="s">
        <v>12</v>
      </c>
      <c r="AE4" s="25" t="s">
        <v>13</v>
      </c>
      <c r="AF4" s="26" t="s">
        <v>14</v>
      </c>
    </row>
    <row r="5" spans="1:32" ht="30">
      <c r="A5" s="27" t="s">
        <v>15</v>
      </c>
      <c r="B5" s="27" t="s">
        <v>16</v>
      </c>
      <c r="C5" s="27" t="s">
        <v>17</v>
      </c>
      <c r="D5" s="27" t="s">
        <v>18</v>
      </c>
      <c r="E5" s="27" t="s">
        <v>19</v>
      </c>
      <c r="F5" s="27" t="s">
        <v>20</v>
      </c>
      <c r="G5" s="28" t="s">
        <v>5</v>
      </c>
      <c r="H5" s="28" t="s">
        <v>6</v>
      </c>
      <c r="I5" s="28" t="s">
        <v>7</v>
      </c>
      <c r="J5" s="28" t="s">
        <v>8</v>
      </c>
      <c r="K5" s="28" t="s">
        <v>9</v>
      </c>
      <c r="L5" s="28" t="s">
        <v>10</v>
      </c>
      <c r="M5" s="28" t="s">
        <v>11</v>
      </c>
      <c r="N5" s="28" t="s">
        <v>12</v>
      </c>
      <c r="O5" s="28" t="s">
        <v>13</v>
      </c>
      <c r="P5" s="29" t="s">
        <v>14</v>
      </c>
      <c r="Q5" s="29" t="s">
        <v>21</v>
      </c>
      <c r="U5" s="30" t="s">
        <v>22</v>
      </c>
      <c r="V5" s="31" t="s">
        <v>23</v>
      </c>
      <c r="W5" s="32">
        <v>1</v>
      </c>
      <c r="X5" s="32">
        <v>2</v>
      </c>
      <c r="Y5" s="32">
        <v>2</v>
      </c>
      <c r="Z5" s="32">
        <v>2</v>
      </c>
      <c r="AA5" s="32">
        <v>2</v>
      </c>
      <c r="AB5" s="32">
        <v>1.5</v>
      </c>
      <c r="AC5" s="32">
        <v>1.5</v>
      </c>
      <c r="AD5" s="32">
        <v>1.5</v>
      </c>
      <c r="AE5" s="32">
        <v>1</v>
      </c>
      <c r="AF5" s="32">
        <v>1</v>
      </c>
    </row>
    <row r="6" spans="1:32" ht="43.5">
      <c r="A6" s="33" t="s">
        <v>24</v>
      </c>
      <c r="B6" s="34" t="s">
        <v>25</v>
      </c>
      <c r="C6" s="34" t="s">
        <v>26</v>
      </c>
      <c r="D6" s="35" t="s">
        <v>27</v>
      </c>
      <c r="E6" s="35"/>
      <c r="F6" s="36" t="s">
        <v>28</v>
      </c>
      <c r="G6" s="37">
        <v>3</v>
      </c>
      <c r="H6" s="37">
        <v>2.4827586206896552</v>
      </c>
      <c r="I6" s="37">
        <v>0.71583181687577668</v>
      </c>
      <c r="J6" s="37">
        <v>3</v>
      </c>
      <c r="K6" s="37">
        <v>2.5</v>
      </c>
      <c r="L6" s="37">
        <v>1</v>
      </c>
      <c r="M6" s="37">
        <v>2.2308333333333334</v>
      </c>
      <c r="N6" s="37">
        <v>2</v>
      </c>
      <c r="O6" s="37">
        <v>1</v>
      </c>
      <c r="P6" s="37">
        <v>3</v>
      </c>
      <c r="Q6" s="37">
        <f t="shared" ref="Q6:Q17" si="0">SUM(G6:P6)</f>
        <v>20.929423770898765</v>
      </c>
      <c r="U6" s="30" t="s">
        <v>29</v>
      </c>
      <c r="V6" s="31" t="s">
        <v>23</v>
      </c>
      <c r="W6" s="32">
        <v>2</v>
      </c>
      <c r="X6" s="32">
        <v>2</v>
      </c>
      <c r="Y6" s="32">
        <v>1.5</v>
      </c>
      <c r="Z6" s="32">
        <v>1.5</v>
      </c>
      <c r="AA6" s="32">
        <v>2</v>
      </c>
      <c r="AB6" s="32">
        <v>1.5</v>
      </c>
      <c r="AC6" s="32">
        <v>1.5</v>
      </c>
      <c r="AD6" s="32">
        <v>1</v>
      </c>
      <c r="AE6" s="32">
        <v>1.5</v>
      </c>
      <c r="AF6" s="32">
        <v>1.5</v>
      </c>
    </row>
    <row r="7" spans="1:32" ht="43.5">
      <c r="A7" s="38" t="s">
        <v>30</v>
      </c>
      <c r="B7" s="39" t="s">
        <v>25</v>
      </c>
      <c r="C7" s="39" t="s">
        <v>31</v>
      </c>
      <c r="D7" s="40" t="s">
        <v>32</v>
      </c>
      <c r="E7" s="40" t="s">
        <v>33</v>
      </c>
      <c r="F7" s="41" t="s">
        <v>34</v>
      </c>
      <c r="G7" s="42">
        <v>1</v>
      </c>
      <c r="H7" s="42">
        <v>2.1247414471619486</v>
      </c>
      <c r="I7" s="42">
        <v>2.3750546176762644</v>
      </c>
      <c r="J7" s="42">
        <v>2</v>
      </c>
      <c r="K7" s="42">
        <v>0.86030964109781838</v>
      </c>
      <c r="L7" s="42">
        <v>3</v>
      </c>
      <c r="M7" s="42">
        <v>1.9081481481481481</v>
      </c>
      <c r="N7" s="42">
        <v>1</v>
      </c>
      <c r="O7" s="42">
        <v>3</v>
      </c>
      <c r="P7" s="42">
        <v>3</v>
      </c>
      <c r="Q7" s="42">
        <f t="shared" si="0"/>
        <v>20.268253854084179</v>
      </c>
      <c r="U7" s="30" t="s">
        <v>35</v>
      </c>
      <c r="V7" s="31" t="s">
        <v>23</v>
      </c>
      <c r="W7" s="43">
        <v>1.5</v>
      </c>
      <c r="X7" s="43">
        <v>2</v>
      </c>
      <c r="Y7" s="43">
        <v>1.5</v>
      </c>
      <c r="Z7" s="43">
        <v>2</v>
      </c>
      <c r="AA7" s="43">
        <v>2</v>
      </c>
      <c r="AB7" s="43">
        <v>1.5</v>
      </c>
      <c r="AC7" s="43">
        <v>1</v>
      </c>
      <c r="AD7" s="43">
        <v>1</v>
      </c>
      <c r="AE7" s="43">
        <v>1</v>
      </c>
      <c r="AF7" s="43">
        <v>1</v>
      </c>
    </row>
    <row r="8" spans="1:32" ht="43.5">
      <c r="A8" s="33" t="s">
        <v>36</v>
      </c>
      <c r="B8" s="34" t="s">
        <v>25</v>
      </c>
      <c r="C8" s="34" t="s">
        <v>37</v>
      </c>
      <c r="D8" s="35" t="s">
        <v>38</v>
      </c>
      <c r="E8" s="35" t="s">
        <v>33</v>
      </c>
      <c r="F8" s="36" t="s">
        <v>39</v>
      </c>
      <c r="G8" s="37">
        <v>2.5</v>
      </c>
      <c r="H8" s="37">
        <v>0.29854947923734543</v>
      </c>
      <c r="I8" s="37">
        <v>0.6545236349089949</v>
      </c>
      <c r="J8" s="37">
        <v>1</v>
      </c>
      <c r="K8" s="37">
        <v>2.1724137931034484</v>
      </c>
      <c r="L8" s="37">
        <v>1</v>
      </c>
      <c r="M8" s="37">
        <v>2.2008333333333336</v>
      </c>
      <c r="N8" s="37">
        <v>1</v>
      </c>
      <c r="O8" s="37">
        <v>3</v>
      </c>
      <c r="P8" s="37">
        <v>3</v>
      </c>
      <c r="Q8" s="37">
        <f t="shared" si="0"/>
        <v>16.826320240583122</v>
      </c>
      <c r="U8" s="30" t="s">
        <v>25</v>
      </c>
      <c r="V8" s="31" t="s">
        <v>23</v>
      </c>
      <c r="W8" s="43">
        <v>2</v>
      </c>
      <c r="X8" s="43">
        <v>2</v>
      </c>
      <c r="Y8" s="43">
        <v>1</v>
      </c>
      <c r="Z8" s="43">
        <v>1.5</v>
      </c>
      <c r="AA8" s="43">
        <v>1</v>
      </c>
      <c r="AB8" s="43">
        <v>1</v>
      </c>
      <c r="AC8" s="43">
        <v>2</v>
      </c>
      <c r="AD8" s="43">
        <v>1</v>
      </c>
      <c r="AE8" s="43">
        <v>1</v>
      </c>
      <c r="AF8" s="43">
        <v>1.5</v>
      </c>
    </row>
    <row r="9" spans="1:32" ht="24">
      <c r="A9" s="38" t="s">
        <v>40</v>
      </c>
      <c r="B9" s="39" t="s">
        <v>25</v>
      </c>
      <c r="C9" s="39" t="s">
        <v>41</v>
      </c>
      <c r="D9" s="40" t="s">
        <v>27</v>
      </c>
      <c r="E9" s="40"/>
      <c r="F9" s="41" t="s">
        <v>42</v>
      </c>
      <c r="G9" s="44">
        <v>1.5</v>
      </c>
      <c r="H9" s="44">
        <v>0.63247328080281273</v>
      </c>
      <c r="I9" s="44">
        <v>1.1070838753050856</v>
      </c>
      <c r="J9" s="44">
        <v>3</v>
      </c>
      <c r="K9" s="44">
        <v>2.9408866995073888</v>
      </c>
      <c r="L9" s="44">
        <v>2</v>
      </c>
      <c r="M9" s="44">
        <v>2</v>
      </c>
      <c r="N9" s="44">
        <v>3</v>
      </c>
      <c r="O9" s="44">
        <v>3</v>
      </c>
      <c r="P9" s="44">
        <v>3</v>
      </c>
      <c r="Q9" s="42">
        <f t="shared" si="0"/>
        <v>22.180443855615287</v>
      </c>
      <c r="U9" s="30" t="s">
        <v>43</v>
      </c>
      <c r="V9" s="31" t="s">
        <v>23</v>
      </c>
      <c r="W9" s="43">
        <f t="shared" ref="W9:AF9" si="1">AVERAGE(W5:W8)</f>
        <v>1.625</v>
      </c>
      <c r="X9" s="43">
        <f t="shared" si="1"/>
        <v>2</v>
      </c>
      <c r="Y9" s="43">
        <f t="shared" si="1"/>
        <v>1.5</v>
      </c>
      <c r="Z9" s="43">
        <f t="shared" si="1"/>
        <v>1.75</v>
      </c>
      <c r="AA9" s="43">
        <f t="shared" si="1"/>
        <v>1.75</v>
      </c>
      <c r="AB9" s="43">
        <f t="shared" si="1"/>
        <v>1.375</v>
      </c>
      <c r="AC9" s="43">
        <f t="shared" si="1"/>
        <v>1.5</v>
      </c>
      <c r="AD9" s="43">
        <f t="shared" si="1"/>
        <v>1.125</v>
      </c>
      <c r="AE9" s="43">
        <f t="shared" si="1"/>
        <v>1.125</v>
      </c>
      <c r="AF9" s="43">
        <f t="shared" si="1"/>
        <v>1.25</v>
      </c>
    </row>
    <row r="10" spans="1:32" ht="43.5">
      <c r="A10" s="33" t="s">
        <v>44</v>
      </c>
      <c r="B10" s="34" t="s">
        <v>25</v>
      </c>
      <c r="C10" s="34" t="s">
        <v>45</v>
      </c>
      <c r="D10" s="35" t="s">
        <v>46</v>
      </c>
      <c r="E10" s="35" t="s">
        <v>33</v>
      </c>
      <c r="F10" s="36" t="s">
        <v>47</v>
      </c>
      <c r="G10" s="37">
        <v>2</v>
      </c>
      <c r="H10" s="37">
        <v>0.72891073391990224</v>
      </c>
      <c r="I10" s="37">
        <v>0.38716857475552224</v>
      </c>
      <c r="J10" s="37">
        <v>2</v>
      </c>
      <c r="K10" s="37">
        <v>0.47783251231527091</v>
      </c>
      <c r="L10" s="37">
        <v>2</v>
      </c>
      <c r="M10" s="37">
        <v>2.92</v>
      </c>
      <c r="N10" s="37">
        <v>3</v>
      </c>
      <c r="O10" s="37">
        <v>3</v>
      </c>
      <c r="P10" s="37">
        <v>3</v>
      </c>
      <c r="Q10" s="37">
        <f t="shared" si="0"/>
        <v>19.513911820990693</v>
      </c>
    </row>
    <row r="11" spans="1:32" s="45" customFormat="1" ht="43.5">
      <c r="A11" s="38" t="s">
        <v>48</v>
      </c>
      <c r="B11" s="39" t="s">
        <v>25</v>
      </c>
      <c r="C11" s="39" t="s">
        <v>49</v>
      </c>
      <c r="D11" s="40" t="s">
        <v>50</v>
      </c>
      <c r="E11" s="40" t="s">
        <v>33</v>
      </c>
      <c r="F11" s="41" t="s">
        <v>51</v>
      </c>
      <c r="G11" s="42">
        <v>2.5</v>
      </c>
      <c r="H11" s="42">
        <v>1.2709981601703055</v>
      </c>
      <c r="I11" s="42">
        <v>0.14395276231844867</v>
      </c>
      <c r="J11" s="42">
        <v>1</v>
      </c>
      <c r="K11" s="42">
        <v>1.9556650246305418</v>
      </c>
      <c r="L11" s="42">
        <v>1</v>
      </c>
      <c r="M11" s="42">
        <v>2.1153333333333331</v>
      </c>
      <c r="N11" s="42">
        <v>2</v>
      </c>
      <c r="O11" s="42">
        <v>2</v>
      </c>
      <c r="P11" s="42">
        <v>3</v>
      </c>
      <c r="Q11" s="42">
        <f t="shared" si="0"/>
        <v>16.98594928045263</v>
      </c>
      <c r="W11" s="22" t="s">
        <v>52</v>
      </c>
    </row>
    <row r="12" spans="1:32" ht="43.5">
      <c r="A12" s="33" t="s">
        <v>53</v>
      </c>
      <c r="B12" s="34" t="s">
        <v>25</v>
      </c>
      <c r="C12" s="34" t="s">
        <v>54</v>
      </c>
      <c r="D12" s="35" t="s">
        <v>55</v>
      </c>
      <c r="E12" s="35"/>
      <c r="F12" s="36" t="s">
        <v>56</v>
      </c>
      <c r="G12" s="37">
        <v>3</v>
      </c>
      <c r="H12" s="37">
        <v>0.45776310908919704</v>
      </c>
      <c r="I12" s="37">
        <v>0.7870244713916732</v>
      </c>
      <c r="J12" s="37">
        <v>1</v>
      </c>
      <c r="K12" s="37">
        <v>0.11822660098522167</v>
      </c>
      <c r="L12" s="37">
        <v>3</v>
      </c>
      <c r="M12" s="37">
        <v>2.0516666666666667</v>
      </c>
      <c r="N12" s="37">
        <v>1</v>
      </c>
      <c r="O12" s="37">
        <v>2</v>
      </c>
      <c r="P12" s="37">
        <v>3</v>
      </c>
      <c r="Q12" s="37">
        <f t="shared" si="0"/>
        <v>16.414680848132758</v>
      </c>
      <c r="W12" s="22" t="s">
        <v>57</v>
      </c>
    </row>
    <row r="13" spans="1:32" ht="43.5">
      <c r="A13" s="38" t="s">
        <v>58</v>
      </c>
      <c r="B13" s="39" t="s">
        <v>25</v>
      </c>
      <c r="C13" s="39" t="s">
        <v>59</v>
      </c>
      <c r="D13" s="40" t="s">
        <v>60</v>
      </c>
      <c r="E13" s="40" t="s">
        <v>61</v>
      </c>
      <c r="F13" s="41" t="s">
        <v>62</v>
      </c>
      <c r="G13" s="42">
        <v>1</v>
      </c>
      <c r="H13" s="42">
        <v>0.2009812934720131</v>
      </c>
      <c r="I13" s="42">
        <v>1.5460005314908309</v>
      </c>
      <c r="J13" s="42">
        <v>2</v>
      </c>
      <c r="K13" s="42">
        <v>1.2512315270935959</v>
      </c>
      <c r="L13" s="42">
        <v>2</v>
      </c>
      <c r="M13" s="42">
        <v>2.0449999999999999</v>
      </c>
      <c r="N13" s="42">
        <v>3</v>
      </c>
      <c r="O13" s="42">
        <v>2</v>
      </c>
      <c r="P13" s="42">
        <v>1.5</v>
      </c>
      <c r="Q13" s="42">
        <f t="shared" si="0"/>
        <v>16.543213352056441</v>
      </c>
      <c r="W13" s="22" t="s">
        <v>63</v>
      </c>
    </row>
    <row r="14" spans="1:32" ht="43.5">
      <c r="A14" s="33" t="s">
        <v>64</v>
      </c>
      <c r="B14" s="34" t="s">
        <v>25</v>
      </c>
      <c r="C14" s="34" t="s">
        <v>65</v>
      </c>
      <c r="D14" s="35" t="s">
        <v>66</v>
      </c>
      <c r="E14" s="35" t="s">
        <v>67</v>
      </c>
      <c r="F14" s="36" t="s">
        <v>68</v>
      </c>
      <c r="G14" s="37">
        <v>2</v>
      </c>
      <c r="H14" s="37">
        <v>0.50417666442533382</v>
      </c>
      <c r="I14" s="37">
        <v>3</v>
      </c>
      <c r="J14" s="37">
        <v>3</v>
      </c>
      <c r="K14" s="37">
        <v>2.083743842364532</v>
      </c>
      <c r="L14" s="37">
        <v>2</v>
      </c>
      <c r="M14" s="37">
        <v>1.28</v>
      </c>
      <c r="N14" s="37">
        <v>2</v>
      </c>
      <c r="O14" s="37">
        <v>2</v>
      </c>
      <c r="P14" s="37">
        <v>3</v>
      </c>
      <c r="Q14" s="37">
        <f t="shared" si="0"/>
        <v>20.867920506789865</v>
      </c>
    </row>
    <row r="15" spans="1:32" ht="43.5">
      <c r="A15" s="38" t="s">
        <v>69</v>
      </c>
      <c r="B15" s="39" t="s">
        <v>25</v>
      </c>
      <c r="C15" s="39" t="s">
        <v>70</v>
      </c>
      <c r="D15" s="40" t="s">
        <v>71</v>
      </c>
      <c r="E15" s="40" t="s">
        <v>33</v>
      </c>
      <c r="F15" s="41" t="s">
        <v>72</v>
      </c>
      <c r="G15" s="42">
        <v>3</v>
      </c>
      <c r="H15" s="42">
        <v>1.75328290270819</v>
      </c>
      <c r="I15" s="42">
        <v>0.19942957437472594</v>
      </c>
      <c r="J15" s="42">
        <v>1</v>
      </c>
      <c r="K15" s="42">
        <v>2.7315270935960596</v>
      </c>
      <c r="L15" s="42">
        <v>2</v>
      </c>
      <c r="M15" s="42">
        <v>1.1388888888888891</v>
      </c>
      <c r="N15" s="42">
        <v>2</v>
      </c>
      <c r="O15" s="42">
        <v>3</v>
      </c>
      <c r="P15" s="42">
        <v>3</v>
      </c>
      <c r="Q15" s="42">
        <f t="shared" si="0"/>
        <v>19.823128459567865</v>
      </c>
    </row>
    <row r="16" spans="1:32" ht="24">
      <c r="A16" s="33" t="s">
        <v>73</v>
      </c>
      <c r="B16" s="34" t="s">
        <v>25</v>
      </c>
      <c r="C16" s="34" t="s">
        <v>74</v>
      </c>
      <c r="D16" s="35"/>
      <c r="E16" s="35"/>
      <c r="F16" s="36" t="s">
        <v>75</v>
      </c>
      <c r="G16" s="37">
        <v>3</v>
      </c>
      <c r="H16" s="37">
        <v>0.24434643232442771</v>
      </c>
      <c r="I16" s="37">
        <v>0.62198826733710511</v>
      </c>
      <c r="J16" s="37">
        <v>1</v>
      </c>
      <c r="K16" s="37">
        <v>2.6425052779732581</v>
      </c>
      <c r="L16" s="37">
        <v>2</v>
      </c>
      <c r="M16" s="37">
        <v>1.6800000000000002</v>
      </c>
      <c r="N16" s="37">
        <v>3</v>
      </c>
      <c r="O16" s="37">
        <v>3</v>
      </c>
      <c r="P16" s="37">
        <v>3</v>
      </c>
      <c r="Q16" s="37">
        <f t="shared" si="0"/>
        <v>20.188839977634792</v>
      </c>
    </row>
    <row r="17" spans="1:17" ht="24">
      <c r="A17" s="38" t="s">
        <v>76</v>
      </c>
      <c r="B17" s="39" t="s">
        <v>25</v>
      </c>
      <c r="C17" s="39" t="s">
        <v>70</v>
      </c>
      <c r="D17" s="40"/>
      <c r="E17" s="40"/>
      <c r="F17" s="41" t="s">
        <v>77</v>
      </c>
      <c r="G17" s="42">
        <v>3</v>
      </c>
      <c r="H17" s="42">
        <v>2.6412473533096099</v>
      </c>
      <c r="I17" s="42">
        <v>1.3727588975113705</v>
      </c>
      <c r="J17" s="42">
        <v>3</v>
      </c>
      <c r="K17" s="42">
        <v>1.6157635467980296</v>
      </c>
      <c r="L17" s="42">
        <v>1</v>
      </c>
      <c r="M17" s="42">
        <v>2.9166666666666665</v>
      </c>
      <c r="N17" s="42">
        <v>1</v>
      </c>
      <c r="O17" s="42">
        <v>3</v>
      </c>
      <c r="P17" s="42">
        <v>3</v>
      </c>
      <c r="Q17" s="42">
        <f t="shared" si="0"/>
        <v>22.546436464285676</v>
      </c>
    </row>
    <row r="18" spans="1:17"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7"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7">
      <c r="A20" s="23"/>
      <c r="B20" s="23"/>
      <c r="C20" s="23"/>
      <c r="D20" s="23"/>
      <c r="E20" s="23"/>
      <c r="F20" s="23"/>
      <c r="G20" s="68" t="s">
        <v>1</v>
      </c>
      <c r="H20" s="68"/>
      <c r="I20" s="68"/>
      <c r="J20" s="68"/>
      <c r="K20" s="68"/>
      <c r="L20" s="68"/>
      <c r="M20" s="68"/>
      <c r="N20" s="68"/>
      <c r="O20" s="68"/>
      <c r="P20" s="68"/>
    </row>
    <row r="21" spans="1:17">
      <c r="A21" s="23"/>
      <c r="B21" s="23"/>
      <c r="C21" s="23"/>
      <c r="D21" s="23"/>
      <c r="E21" s="23"/>
      <c r="F21" s="23"/>
      <c r="G21" s="68" t="s">
        <v>2</v>
      </c>
      <c r="H21" s="68"/>
      <c r="I21" s="68"/>
      <c r="J21" s="68"/>
      <c r="K21" s="68" t="s">
        <v>3</v>
      </c>
      <c r="L21" s="68"/>
      <c r="M21" s="68"/>
      <c r="N21" s="68" t="s">
        <v>4</v>
      </c>
      <c r="O21" s="68"/>
      <c r="P21" s="68"/>
    </row>
    <row r="22" spans="1:17" ht="30">
      <c r="A22" s="27" t="s">
        <v>15</v>
      </c>
      <c r="B22" s="27" t="s">
        <v>16</v>
      </c>
      <c r="C22" s="27" t="s">
        <v>17</v>
      </c>
      <c r="D22" s="27" t="s">
        <v>18</v>
      </c>
      <c r="E22" s="27" t="s">
        <v>19</v>
      </c>
      <c r="F22" s="27" t="s">
        <v>20</v>
      </c>
      <c r="G22" s="29" t="s">
        <v>5</v>
      </c>
      <c r="H22" s="29" t="s">
        <v>6</v>
      </c>
      <c r="I22" s="28" t="s">
        <v>7</v>
      </c>
      <c r="J22" s="29" t="s">
        <v>8</v>
      </c>
      <c r="K22" s="28" t="s">
        <v>9</v>
      </c>
      <c r="L22" s="29" t="s">
        <v>10</v>
      </c>
      <c r="M22" s="29" t="s">
        <v>11</v>
      </c>
      <c r="N22" s="29" t="s">
        <v>12</v>
      </c>
      <c r="O22" s="29" t="s">
        <v>13</v>
      </c>
      <c r="P22" s="29" t="s">
        <v>14</v>
      </c>
      <c r="Q22" s="29" t="s">
        <v>21</v>
      </c>
    </row>
    <row r="23" spans="1:17" ht="24">
      <c r="A23" s="46" t="s">
        <v>78</v>
      </c>
      <c r="B23" s="47" t="s">
        <v>22</v>
      </c>
      <c r="C23" s="47" t="s">
        <v>79</v>
      </c>
      <c r="D23" s="48" t="s">
        <v>80</v>
      </c>
      <c r="E23" s="48" t="s">
        <v>81</v>
      </c>
      <c r="F23" s="49" t="s">
        <v>82</v>
      </c>
      <c r="G23" s="50">
        <v>1</v>
      </c>
      <c r="H23" s="50">
        <v>0.93418970065374474</v>
      </c>
      <c r="I23" s="50">
        <v>3</v>
      </c>
      <c r="J23" s="50">
        <v>1</v>
      </c>
      <c r="K23" s="50">
        <v>1.0748031496062991</v>
      </c>
      <c r="L23" s="50">
        <v>3</v>
      </c>
      <c r="M23" s="50">
        <v>1.245663574021783</v>
      </c>
      <c r="N23" s="50">
        <v>1</v>
      </c>
      <c r="O23" s="50">
        <v>2</v>
      </c>
      <c r="P23" s="50">
        <v>0</v>
      </c>
      <c r="Q23" s="51">
        <f t="shared" ref="Q23:Q32" si="2">SUM(G23:P23)</f>
        <v>14.254656424281826</v>
      </c>
    </row>
    <row r="24" spans="1:17" ht="65.099999999999994">
      <c r="A24" s="52" t="s">
        <v>83</v>
      </c>
      <c r="B24" s="53" t="s">
        <v>22</v>
      </c>
      <c r="C24" s="53" t="s">
        <v>84</v>
      </c>
      <c r="D24" s="54" t="s">
        <v>85</v>
      </c>
      <c r="E24" s="54" t="s">
        <v>86</v>
      </c>
      <c r="F24" s="55" t="s">
        <v>87</v>
      </c>
      <c r="G24" s="56">
        <v>2.5</v>
      </c>
      <c r="H24" s="56">
        <v>0.96717513476316075</v>
      </c>
      <c r="I24" s="56">
        <v>2.1742840699359025</v>
      </c>
      <c r="J24" s="56">
        <v>1</v>
      </c>
      <c r="K24" s="56">
        <v>1.7251968503937007</v>
      </c>
      <c r="L24" s="56">
        <v>1</v>
      </c>
      <c r="M24" s="56">
        <v>2.1055725234829712</v>
      </c>
      <c r="N24" s="56">
        <v>1</v>
      </c>
      <c r="O24" s="56">
        <v>3</v>
      </c>
      <c r="P24" s="56">
        <v>0</v>
      </c>
      <c r="Q24" s="57">
        <f t="shared" si="2"/>
        <v>15.472228578575736</v>
      </c>
    </row>
    <row r="25" spans="1:17" ht="43.5">
      <c r="A25" s="46" t="s">
        <v>88</v>
      </c>
      <c r="B25" s="47" t="s">
        <v>22</v>
      </c>
      <c r="C25" s="47" t="s">
        <v>89</v>
      </c>
      <c r="D25" s="48" t="s">
        <v>90</v>
      </c>
      <c r="E25" s="48" t="s">
        <v>81</v>
      </c>
      <c r="F25" s="49" t="s">
        <v>91</v>
      </c>
      <c r="G25" s="50">
        <v>2</v>
      </c>
      <c r="H25" s="50">
        <v>1.0352792751462325</v>
      </c>
      <c r="I25" s="50">
        <v>2.2159279217351786</v>
      </c>
      <c r="J25" s="50">
        <v>3</v>
      </c>
      <c r="K25" s="50">
        <v>0.61417322834645682</v>
      </c>
      <c r="L25" s="50">
        <v>3</v>
      </c>
      <c r="M25" s="50">
        <v>1.0937878176684146</v>
      </c>
      <c r="N25" s="50">
        <v>1</v>
      </c>
      <c r="O25" s="50">
        <v>2</v>
      </c>
      <c r="P25" s="50">
        <v>1.5</v>
      </c>
      <c r="Q25" s="51">
        <f t="shared" si="2"/>
        <v>17.459168242896283</v>
      </c>
    </row>
    <row r="26" spans="1:17" ht="51.6">
      <c r="A26" s="52" t="s">
        <v>92</v>
      </c>
      <c r="B26" s="53" t="s">
        <v>22</v>
      </c>
      <c r="C26" s="53" t="s">
        <v>93</v>
      </c>
      <c r="D26" s="54" t="s">
        <v>94</v>
      </c>
      <c r="E26" s="54" t="s">
        <v>86</v>
      </c>
      <c r="F26" s="55" t="s">
        <v>95</v>
      </c>
      <c r="G26" s="56">
        <v>3</v>
      </c>
      <c r="H26" s="56">
        <v>0.57450777994418312</v>
      </c>
      <c r="I26" s="56">
        <v>1.7192127241872726</v>
      </c>
      <c r="J26" s="56">
        <v>2</v>
      </c>
      <c r="K26" s="56">
        <v>3</v>
      </c>
      <c r="L26" s="56">
        <v>3</v>
      </c>
      <c r="M26" s="56">
        <v>1.5945945945945947</v>
      </c>
      <c r="N26" s="56">
        <v>2</v>
      </c>
      <c r="O26" s="56">
        <v>3</v>
      </c>
      <c r="P26" s="56">
        <v>0</v>
      </c>
      <c r="Q26" s="57">
        <f t="shared" si="2"/>
        <v>19.88831509872605</v>
      </c>
    </row>
    <row r="27" spans="1:17" ht="43.5">
      <c r="A27" s="46" t="s">
        <v>96</v>
      </c>
      <c r="B27" s="47" t="s">
        <v>22</v>
      </c>
      <c r="C27" s="47" t="s">
        <v>97</v>
      </c>
      <c r="D27" s="48" t="s">
        <v>98</v>
      </c>
      <c r="E27" s="48" t="s">
        <v>81</v>
      </c>
      <c r="F27" s="49" t="s">
        <v>99</v>
      </c>
      <c r="G27" s="58">
        <v>1</v>
      </c>
      <c r="H27" s="58">
        <v>3</v>
      </c>
      <c r="I27" s="58">
        <v>2.3407012195121983</v>
      </c>
      <c r="J27" s="58">
        <v>2</v>
      </c>
      <c r="K27" s="58">
        <v>1.4685039370078741</v>
      </c>
      <c r="L27" s="58">
        <v>2</v>
      </c>
      <c r="M27" s="58">
        <v>1.9265026220250101</v>
      </c>
      <c r="N27" s="58">
        <v>2</v>
      </c>
      <c r="O27" s="58">
        <v>2</v>
      </c>
      <c r="P27" s="58">
        <v>0</v>
      </c>
      <c r="Q27" s="51">
        <f t="shared" si="2"/>
        <v>17.735707778545084</v>
      </c>
    </row>
    <row r="28" spans="1:17" ht="65.099999999999994">
      <c r="A28" s="52" t="s">
        <v>100</v>
      </c>
      <c r="B28" s="53" t="s">
        <v>22</v>
      </c>
      <c r="C28" s="53" t="s">
        <v>101</v>
      </c>
      <c r="D28" s="54" t="s">
        <v>102</v>
      </c>
      <c r="E28" s="54" t="s">
        <v>103</v>
      </c>
      <c r="F28" s="55" t="s">
        <v>104</v>
      </c>
      <c r="G28" s="56">
        <v>2.5</v>
      </c>
      <c r="H28" s="56">
        <v>1.6977711511258935</v>
      </c>
      <c r="I28" s="56">
        <v>1.9155086969196446</v>
      </c>
      <c r="J28" s="56">
        <v>2</v>
      </c>
      <c r="K28" s="56">
        <v>1.0629921259842519</v>
      </c>
      <c r="L28" s="56">
        <v>2</v>
      </c>
      <c r="M28" s="56">
        <v>1.7331181928196853</v>
      </c>
      <c r="N28" s="56">
        <v>3</v>
      </c>
      <c r="O28" s="56">
        <v>3</v>
      </c>
      <c r="P28" s="56">
        <v>3</v>
      </c>
      <c r="Q28" s="57">
        <f t="shared" si="2"/>
        <v>21.909390166849477</v>
      </c>
    </row>
    <row r="29" spans="1:17" ht="24">
      <c r="A29" s="46" t="s">
        <v>105</v>
      </c>
      <c r="B29" s="47" t="s">
        <v>22</v>
      </c>
      <c r="C29" s="47" t="s">
        <v>106</v>
      </c>
      <c r="D29" s="48" t="s">
        <v>90</v>
      </c>
      <c r="E29" s="48" t="s">
        <v>81</v>
      </c>
      <c r="F29" s="49" t="s">
        <v>107</v>
      </c>
      <c r="G29" s="50">
        <v>2.5</v>
      </c>
      <c r="H29" s="50">
        <v>1.5428680659096994</v>
      </c>
      <c r="I29" s="50">
        <v>1.3778876731903467</v>
      </c>
      <c r="J29" s="50">
        <v>3</v>
      </c>
      <c r="K29" s="50">
        <v>1.0748031496062995</v>
      </c>
      <c r="L29" s="50">
        <v>2</v>
      </c>
      <c r="M29" s="50">
        <v>1.7835820895522387</v>
      </c>
      <c r="N29" s="50">
        <v>3</v>
      </c>
      <c r="O29" s="50">
        <v>1</v>
      </c>
      <c r="P29" s="50">
        <v>3</v>
      </c>
      <c r="Q29" s="51">
        <f t="shared" si="2"/>
        <v>20.279140978258582</v>
      </c>
    </row>
    <row r="30" spans="1:17" ht="35.1">
      <c r="A30" s="52" t="s">
        <v>108</v>
      </c>
      <c r="B30" s="53" t="s">
        <v>22</v>
      </c>
      <c r="C30" s="53" t="s">
        <v>109</v>
      </c>
      <c r="D30" s="54" t="s">
        <v>110</v>
      </c>
      <c r="E30" s="54" t="s">
        <v>111</v>
      </c>
      <c r="F30" s="55" t="s">
        <v>112</v>
      </c>
      <c r="G30" s="56">
        <v>2</v>
      </c>
      <c r="H30" s="56">
        <v>1.5758611461559049</v>
      </c>
      <c r="I30" s="56">
        <v>1.8930366784583845</v>
      </c>
      <c r="J30" s="56">
        <v>3</v>
      </c>
      <c r="K30" s="56">
        <v>1.6023622047244095</v>
      </c>
      <c r="L30" s="56">
        <v>1</v>
      </c>
      <c r="M30" s="56">
        <v>2.2945240016135537</v>
      </c>
      <c r="N30" s="56">
        <v>1</v>
      </c>
      <c r="O30" s="56">
        <v>3</v>
      </c>
      <c r="P30" s="56">
        <v>0</v>
      </c>
      <c r="Q30" s="57">
        <f t="shared" si="2"/>
        <v>17.365784030952252</v>
      </c>
    </row>
    <row r="31" spans="1:17" ht="24">
      <c r="A31" s="46" t="s">
        <v>113</v>
      </c>
      <c r="B31" s="47" t="s">
        <v>22</v>
      </c>
      <c r="C31" s="47" t="s">
        <v>114</v>
      </c>
      <c r="D31" s="48" t="s">
        <v>115</v>
      </c>
      <c r="E31" s="48" t="s">
        <v>81</v>
      </c>
      <c r="F31" s="49" t="s">
        <v>116</v>
      </c>
      <c r="G31" s="50">
        <v>1</v>
      </c>
      <c r="H31" s="50">
        <v>1.3300607867874754</v>
      </c>
      <c r="I31" s="50">
        <v>1.3778876731903467</v>
      </c>
      <c r="J31" s="50">
        <v>1</v>
      </c>
      <c r="K31" s="50">
        <v>0.62992125984251968</v>
      </c>
      <c r="L31" s="50">
        <v>2</v>
      </c>
      <c r="M31" s="50">
        <v>1.4421137555465915</v>
      </c>
      <c r="N31" s="50">
        <v>1</v>
      </c>
      <c r="O31" s="50">
        <v>3</v>
      </c>
      <c r="P31" s="50">
        <v>3</v>
      </c>
      <c r="Q31" s="51">
        <f t="shared" si="2"/>
        <v>15.779983475366933</v>
      </c>
    </row>
    <row r="32" spans="1:17" ht="43.5">
      <c r="A32" s="59" t="s">
        <v>117</v>
      </c>
      <c r="B32" s="60" t="s">
        <v>22</v>
      </c>
      <c r="C32" s="60" t="s">
        <v>118</v>
      </c>
      <c r="D32" s="61" t="s">
        <v>119</v>
      </c>
      <c r="E32" s="61" t="s">
        <v>81</v>
      </c>
      <c r="F32" s="62" t="s">
        <v>120</v>
      </c>
      <c r="G32" s="63">
        <v>3</v>
      </c>
      <c r="H32" s="63">
        <v>1.144940168979623</v>
      </c>
      <c r="I32" s="63">
        <v>2.1742840699359025</v>
      </c>
      <c r="J32" s="63">
        <v>2</v>
      </c>
      <c r="K32" s="63">
        <v>2.3582677165354333</v>
      </c>
      <c r="L32" s="63">
        <v>1</v>
      </c>
      <c r="M32" s="63">
        <v>2.1875420196315716</v>
      </c>
      <c r="N32" s="63">
        <v>2</v>
      </c>
      <c r="O32" s="63">
        <v>3</v>
      </c>
      <c r="P32" s="63">
        <v>0</v>
      </c>
      <c r="Q32" s="42">
        <f t="shared" si="2"/>
        <v>18.865033975082532</v>
      </c>
    </row>
    <row r="36" spans="1:17">
      <c r="A36" s="67" t="s">
        <v>121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customFormat="1" ht="11.25" customHeight="1"/>
    <row r="39" spans="1:17">
      <c r="A39" s="23"/>
      <c r="B39" s="23"/>
      <c r="C39" s="23"/>
      <c r="D39" s="23"/>
      <c r="E39" s="23"/>
      <c r="F39" s="23"/>
      <c r="G39" s="65" t="s">
        <v>1</v>
      </c>
      <c r="H39" s="65"/>
      <c r="I39" s="65"/>
      <c r="J39" s="65"/>
      <c r="K39" s="65"/>
      <c r="L39" s="65"/>
      <c r="M39" s="65"/>
      <c r="N39" s="65"/>
      <c r="O39" s="65"/>
      <c r="P39" s="65"/>
    </row>
    <row r="40" spans="1:17">
      <c r="A40" s="23"/>
      <c r="B40" s="23"/>
      <c r="C40" s="23"/>
      <c r="D40" s="23"/>
      <c r="E40" s="23"/>
      <c r="F40" s="23"/>
      <c r="G40" s="65" t="s">
        <v>2</v>
      </c>
      <c r="H40" s="65"/>
      <c r="I40" s="65"/>
      <c r="J40" s="65"/>
      <c r="K40" s="65" t="s">
        <v>3</v>
      </c>
      <c r="L40" s="65"/>
      <c r="M40" s="65"/>
      <c r="N40" s="65" t="s">
        <v>4</v>
      </c>
      <c r="O40" s="65"/>
      <c r="P40" s="65"/>
    </row>
    <row r="41" spans="1:17" ht="30">
      <c r="A41" s="27" t="s">
        <v>15</v>
      </c>
      <c r="B41" s="27" t="s">
        <v>16</v>
      </c>
      <c r="C41" s="27" t="s">
        <v>17</v>
      </c>
      <c r="D41" s="27" t="s">
        <v>18</v>
      </c>
      <c r="E41" s="27" t="s">
        <v>19</v>
      </c>
      <c r="F41" s="27" t="s">
        <v>20</v>
      </c>
      <c r="G41" s="28" t="s">
        <v>5</v>
      </c>
      <c r="H41" s="28" t="s">
        <v>6</v>
      </c>
      <c r="I41" s="28" t="s">
        <v>7</v>
      </c>
      <c r="J41" s="28" t="s">
        <v>8</v>
      </c>
      <c r="K41" s="28" t="s">
        <v>9</v>
      </c>
      <c r="L41" s="28" t="s">
        <v>10</v>
      </c>
      <c r="M41" s="28" t="s">
        <v>11</v>
      </c>
      <c r="N41" s="28" t="s">
        <v>12</v>
      </c>
      <c r="O41" s="28" t="s">
        <v>13</v>
      </c>
      <c r="P41" s="29" t="s">
        <v>14</v>
      </c>
      <c r="Q41" s="29" t="s">
        <v>21</v>
      </c>
    </row>
    <row r="42" spans="1:17" ht="43.5">
      <c r="A42" s="33" t="s">
        <v>24</v>
      </c>
      <c r="B42" s="34" t="s">
        <v>25</v>
      </c>
      <c r="C42" s="34" t="s">
        <v>26</v>
      </c>
      <c r="D42" s="35" t="s">
        <v>27</v>
      </c>
      <c r="E42" s="35"/>
      <c r="F42" s="36" t="s">
        <v>28</v>
      </c>
      <c r="G42" s="37">
        <f t="shared" ref="G42:G53" si="3">G6*W$9</f>
        <v>4.875</v>
      </c>
      <c r="H42" s="37">
        <f t="shared" ref="H42:H53" si="4">H6*X$9</f>
        <v>4.9655172413793105</v>
      </c>
      <c r="I42" s="37">
        <f t="shared" ref="I42:I53" si="5">I6*Y$9</f>
        <v>1.0737477253136651</v>
      </c>
      <c r="J42" s="37">
        <f t="shared" ref="J42:J53" si="6">J6*Z$9</f>
        <v>5.25</v>
      </c>
      <c r="K42" s="37">
        <f t="shared" ref="K42:K53" si="7">K6*AA$9</f>
        <v>4.375</v>
      </c>
      <c r="L42" s="37">
        <f t="shared" ref="L42:L53" si="8">L6*AB$9</f>
        <v>1.375</v>
      </c>
      <c r="M42" s="37">
        <f t="shared" ref="M42:M53" si="9">M6*AC$9</f>
        <v>3.3462500000000004</v>
      </c>
      <c r="N42" s="37">
        <f t="shared" ref="N42:N53" si="10">N6*AD$9</f>
        <v>2.25</v>
      </c>
      <c r="O42" s="37">
        <f t="shared" ref="O42:O53" si="11">O6*AE$9</f>
        <v>1.125</v>
      </c>
      <c r="P42" s="37">
        <f t="shared" ref="P42:P53" si="12">P6*AF$9</f>
        <v>3.75</v>
      </c>
      <c r="Q42" s="37">
        <f t="shared" ref="Q42:Q53" si="13">SUM(G42:P42)</f>
        <v>32.38551496669298</v>
      </c>
    </row>
    <row r="43" spans="1:17" ht="43.5">
      <c r="A43" s="38" t="s">
        <v>30</v>
      </c>
      <c r="B43" s="39" t="s">
        <v>25</v>
      </c>
      <c r="C43" s="39" t="s">
        <v>31</v>
      </c>
      <c r="D43" s="40" t="s">
        <v>32</v>
      </c>
      <c r="E43" s="40" t="s">
        <v>33</v>
      </c>
      <c r="F43" s="41" t="s">
        <v>34</v>
      </c>
      <c r="G43" s="42">
        <f t="shared" si="3"/>
        <v>1.625</v>
      </c>
      <c r="H43" s="42">
        <f t="shared" si="4"/>
        <v>4.2494828943238971</v>
      </c>
      <c r="I43" s="42">
        <f t="shared" si="5"/>
        <v>3.5625819265143965</v>
      </c>
      <c r="J43" s="42">
        <f t="shared" si="6"/>
        <v>3.5</v>
      </c>
      <c r="K43" s="42">
        <f t="shared" si="7"/>
        <v>1.5055418719211822</v>
      </c>
      <c r="L43" s="42">
        <f t="shared" si="8"/>
        <v>4.125</v>
      </c>
      <c r="M43" s="42">
        <f t="shared" si="9"/>
        <v>2.862222222222222</v>
      </c>
      <c r="N43" s="42">
        <f t="shared" si="10"/>
        <v>1.125</v>
      </c>
      <c r="O43" s="42">
        <f t="shared" si="11"/>
        <v>3.375</v>
      </c>
      <c r="P43" s="42">
        <f t="shared" si="12"/>
        <v>3.75</v>
      </c>
      <c r="Q43" s="42">
        <f t="shared" si="13"/>
        <v>29.679828914981698</v>
      </c>
    </row>
    <row r="44" spans="1:17" ht="43.5">
      <c r="A44" s="33" t="s">
        <v>36</v>
      </c>
      <c r="B44" s="34" t="s">
        <v>25</v>
      </c>
      <c r="C44" s="34" t="s">
        <v>37</v>
      </c>
      <c r="D44" s="35" t="s">
        <v>38</v>
      </c>
      <c r="E44" s="35" t="s">
        <v>33</v>
      </c>
      <c r="F44" s="36" t="s">
        <v>39</v>
      </c>
      <c r="G44" s="37">
        <f t="shared" si="3"/>
        <v>4.0625</v>
      </c>
      <c r="H44" s="37">
        <f t="shared" si="4"/>
        <v>0.59709895847469086</v>
      </c>
      <c r="I44" s="37">
        <f t="shared" si="5"/>
        <v>0.98178545236349235</v>
      </c>
      <c r="J44" s="37">
        <f t="shared" si="6"/>
        <v>1.75</v>
      </c>
      <c r="K44" s="37">
        <f t="shared" si="7"/>
        <v>3.8017241379310347</v>
      </c>
      <c r="L44" s="37">
        <f t="shared" si="8"/>
        <v>1.375</v>
      </c>
      <c r="M44" s="37">
        <f t="shared" si="9"/>
        <v>3.3012500000000005</v>
      </c>
      <c r="N44" s="37">
        <f t="shared" si="10"/>
        <v>1.125</v>
      </c>
      <c r="O44" s="37">
        <f t="shared" si="11"/>
        <v>3.375</v>
      </c>
      <c r="P44" s="37">
        <f t="shared" si="12"/>
        <v>3.75</v>
      </c>
      <c r="Q44" s="37">
        <f t="shared" si="13"/>
        <v>24.119358548769217</v>
      </c>
    </row>
    <row r="45" spans="1:17" ht="24">
      <c r="A45" s="38" t="s">
        <v>40</v>
      </c>
      <c r="B45" s="39" t="s">
        <v>25</v>
      </c>
      <c r="C45" s="39" t="s">
        <v>41</v>
      </c>
      <c r="D45" s="40" t="s">
        <v>27</v>
      </c>
      <c r="E45" s="40"/>
      <c r="F45" s="41" t="s">
        <v>42</v>
      </c>
      <c r="G45" s="42">
        <f t="shared" si="3"/>
        <v>2.4375</v>
      </c>
      <c r="H45" s="42">
        <f t="shared" si="4"/>
        <v>1.2649465616056255</v>
      </c>
      <c r="I45" s="42">
        <f t="shared" si="5"/>
        <v>1.6606258129576283</v>
      </c>
      <c r="J45" s="42">
        <f t="shared" si="6"/>
        <v>5.25</v>
      </c>
      <c r="K45" s="42">
        <f t="shared" si="7"/>
        <v>5.1465517241379306</v>
      </c>
      <c r="L45" s="42">
        <f t="shared" si="8"/>
        <v>2.75</v>
      </c>
      <c r="M45" s="42">
        <f t="shared" si="9"/>
        <v>3</v>
      </c>
      <c r="N45" s="42">
        <f t="shared" si="10"/>
        <v>3.375</v>
      </c>
      <c r="O45" s="42">
        <f t="shared" si="11"/>
        <v>3.375</v>
      </c>
      <c r="P45" s="42">
        <f t="shared" si="12"/>
        <v>3.75</v>
      </c>
      <c r="Q45" s="42">
        <f t="shared" si="13"/>
        <v>32.009624098701181</v>
      </c>
    </row>
    <row r="46" spans="1:17" ht="43.5">
      <c r="A46" s="33" t="s">
        <v>44</v>
      </c>
      <c r="B46" s="34" t="s">
        <v>25</v>
      </c>
      <c r="C46" s="34" t="s">
        <v>45</v>
      </c>
      <c r="D46" s="35" t="s">
        <v>46</v>
      </c>
      <c r="E46" s="35" t="s">
        <v>33</v>
      </c>
      <c r="F46" s="36" t="s">
        <v>47</v>
      </c>
      <c r="G46" s="37">
        <f t="shared" si="3"/>
        <v>3.25</v>
      </c>
      <c r="H46" s="37">
        <f t="shared" si="4"/>
        <v>1.4578214678398045</v>
      </c>
      <c r="I46" s="37">
        <f t="shared" si="5"/>
        <v>0.58075286213328337</v>
      </c>
      <c r="J46" s="37">
        <f t="shared" si="6"/>
        <v>3.5</v>
      </c>
      <c r="K46" s="37">
        <f t="shared" si="7"/>
        <v>0.83620689655172409</v>
      </c>
      <c r="L46" s="37">
        <f t="shared" si="8"/>
        <v>2.75</v>
      </c>
      <c r="M46" s="37">
        <f t="shared" si="9"/>
        <v>4.38</v>
      </c>
      <c r="N46" s="37">
        <f t="shared" si="10"/>
        <v>3.375</v>
      </c>
      <c r="O46" s="37">
        <f t="shared" si="11"/>
        <v>3.375</v>
      </c>
      <c r="P46" s="37">
        <f t="shared" si="12"/>
        <v>3.75</v>
      </c>
      <c r="Q46" s="37">
        <f t="shared" si="13"/>
        <v>27.254781226524813</v>
      </c>
    </row>
    <row r="47" spans="1:17" ht="43.5">
      <c r="A47" s="38" t="s">
        <v>48</v>
      </c>
      <c r="B47" s="39" t="s">
        <v>25</v>
      </c>
      <c r="C47" s="39" t="s">
        <v>49</v>
      </c>
      <c r="D47" s="40" t="s">
        <v>50</v>
      </c>
      <c r="E47" s="40" t="s">
        <v>33</v>
      </c>
      <c r="F47" s="41" t="s">
        <v>51</v>
      </c>
      <c r="G47" s="42">
        <f t="shared" si="3"/>
        <v>4.0625</v>
      </c>
      <c r="H47" s="42">
        <f t="shared" si="4"/>
        <v>2.5419963203406111</v>
      </c>
      <c r="I47" s="42">
        <f t="shared" si="5"/>
        <v>0.215929143477673</v>
      </c>
      <c r="J47" s="42">
        <f t="shared" si="6"/>
        <v>1.75</v>
      </c>
      <c r="K47" s="42">
        <f t="shared" si="7"/>
        <v>3.4224137931034484</v>
      </c>
      <c r="L47" s="42">
        <f t="shared" si="8"/>
        <v>1.375</v>
      </c>
      <c r="M47" s="42">
        <f t="shared" si="9"/>
        <v>3.1729999999999996</v>
      </c>
      <c r="N47" s="42">
        <f t="shared" si="10"/>
        <v>2.25</v>
      </c>
      <c r="O47" s="42">
        <f t="shared" si="11"/>
        <v>2.25</v>
      </c>
      <c r="P47" s="42">
        <f t="shared" si="12"/>
        <v>3.75</v>
      </c>
      <c r="Q47" s="42">
        <f t="shared" si="13"/>
        <v>24.790839256921732</v>
      </c>
    </row>
    <row r="48" spans="1:17" ht="43.5">
      <c r="A48" s="33" t="s">
        <v>53</v>
      </c>
      <c r="B48" s="34" t="s">
        <v>25</v>
      </c>
      <c r="C48" s="34" t="s">
        <v>54</v>
      </c>
      <c r="D48" s="35" t="s">
        <v>55</v>
      </c>
      <c r="E48" s="35"/>
      <c r="F48" s="36" t="s">
        <v>56</v>
      </c>
      <c r="G48" s="37">
        <f t="shared" si="3"/>
        <v>4.875</v>
      </c>
      <c r="H48" s="37">
        <f t="shared" si="4"/>
        <v>0.91552621817839408</v>
      </c>
      <c r="I48" s="37">
        <f t="shared" si="5"/>
        <v>1.1805367070875099</v>
      </c>
      <c r="J48" s="37">
        <f t="shared" si="6"/>
        <v>1.75</v>
      </c>
      <c r="K48" s="37">
        <f t="shared" si="7"/>
        <v>0.20689655172413793</v>
      </c>
      <c r="L48" s="37">
        <f t="shared" si="8"/>
        <v>4.125</v>
      </c>
      <c r="M48" s="37">
        <f t="shared" si="9"/>
        <v>3.0775000000000001</v>
      </c>
      <c r="N48" s="37">
        <f t="shared" si="10"/>
        <v>1.125</v>
      </c>
      <c r="O48" s="37">
        <f t="shared" si="11"/>
        <v>2.25</v>
      </c>
      <c r="P48" s="37">
        <f t="shared" si="12"/>
        <v>3.75</v>
      </c>
      <c r="Q48" s="37">
        <f t="shared" si="13"/>
        <v>23.255459476990044</v>
      </c>
    </row>
    <row r="49" spans="1:17" ht="43.5">
      <c r="A49" s="38" t="s">
        <v>58</v>
      </c>
      <c r="B49" s="39" t="s">
        <v>25</v>
      </c>
      <c r="C49" s="39" t="s">
        <v>59</v>
      </c>
      <c r="D49" s="40" t="s">
        <v>60</v>
      </c>
      <c r="E49" s="40" t="s">
        <v>61</v>
      </c>
      <c r="F49" s="41" t="s">
        <v>62</v>
      </c>
      <c r="G49" s="42">
        <f t="shared" si="3"/>
        <v>1.625</v>
      </c>
      <c r="H49" s="42">
        <f t="shared" si="4"/>
        <v>0.4019625869440262</v>
      </c>
      <c r="I49" s="42">
        <f t="shared" si="5"/>
        <v>2.3190007972362463</v>
      </c>
      <c r="J49" s="42">
        <f t="shared" si="6"/>
        <v>3.5</v>
      </c>
      <c r="K49" s="42">
        <f t="shared" si="7"/>
        <v>2.1896551724137927</v>
      </c>
      <c r="L49" s="42">
        <f t="shared" si="8"/>
        <v>2.75</v>
      </c>
      <c r="M49" s="42">
        <f t="shared" si="9"/>
        <v>3.0674999999999999</v>
      </c>
      <c r="N49" s="42">
        <f t="shared" si="10"/>
        <v>3.375</v>
      </c>
      <c r="O49" s="42">
        <f t="shared" si="11"/>
        <v>2.25</v>
      </c>
      <c r="P49" s="42">
        <f t="shared" si="12"/>
        <v>1.875</v>
      </c>
      <c r="Q49" s="42">
        <f t="shared" si="13"/>
        <v>23.353118556594065</v>
      </c>
    </row>
    <row r="50" spans="1:17" ht="43.5">
      <c r="A50" s="33" t="s">
        <v>64</v>
      </c>
      <c r="B50" s="34" t="s">
        <v>25</v>
      </c>
      <c r="C50" s="34" t="s">
        <v>65</v>
      </c>
      <c r="D50" s="35" t="s">
        <v>66</v>
      </c>
      <c r="E50" s="35" t="s">
        <v>67</v>
      </c>
      <c r="F50" s="36" t="s">
        <v>68</v>
      </c>
      <c r="G50" s="37">
        <f t="shared" si="3"/>
        <v>3.25</v>
      </c>
      <c r="H50" s="37">
        <f t="shared" si="4"/>
        <v>1.0083533288506676</v>
      </c>
      <c r="I50" s="37">
        <f t="shared" si="5"/>
        <v>4.5</v>
      </c>
      <c r="J50" s="37">
        <f t="shared" si="6"/>
        <v>5.25</v>
      </c>
      <c r="K50" s="37">
        <f t="shared" si="7"/>
        <v>3.646551724137931</v>
      </c>
      <c r="L50" s="37">
        <f t="shared" si="8"/>
        <v>2.75</v>
      </c>
      <c r="M50" s="37">
        <f t="shared" si="9"/>
        <v>1.92</v>
      </c>
      <c r="N50" s="37">
        <f t="shared" si="10"/>
        <v>2.25</v>
      </c>
      <c r="O50" s="37">
        <f t="shared" si="11"/>
        <v>2.25</v>
      </c>
      <c r="P50" s="37">
        <f t="shared" si="12"/>
        <v>3.75</v>
      </c>
      <c r="Q50" s="37">
        <f t="shared" si="13"/>
        <v>30.574905052988598</v>
      </c>
    </row>
    <row r="51" spans="1:17" ht="43.5">
      <c r="A51" s="38" t="s">
        <v>69</v>
      </c>
      <c r="B51" s="39" t="s">
        <v>25</v>
      </c>
      <c r="C51" s="39" t="s">
        <v>70</v>
      </c>
      <c r="D51" s="40" t="s">
        <v>71</v>
      </c>
      <c r="E51" s="40" t="s">
        <v>33</v>
      </c>
      <c r="F51" s="41" t="s">
        <v>72</v>
      </c>
      <c r="G51" s="42">
        <f t="shared" si="3"/>
        <v>4.875</v>
      </c>
      <c r="H51" s="42">
        <f t="shared" si="4"/>
        <v>3.50656580541638</v>
      </c>
      <c r="I51" s="42">
        <f t="shared" si="5"/>
        <v>0.2991443615620889</v>
      </c>
      <c r="J51" s="42">
        <f t="shared" si="6"/>
        <v>1.75</v>
      </c>
      <c r="K51" s="42">
        <f t="shared" si="7"/>
        <v>4.7801724137931041</v>
      </c>
      <c r="L51" s="42">
        <f t="shared" si="8"/>
        <v>2.75</v>
      </c>
      <c r="M51" s="42">
        <f t="shared" si="9"/>
        <v>1.7083333333333335</v>
      </c>
      <c r="N51" s="42">
        <f t="shared" si="10"/>
        <v>2.25</v>
      </c>
      <c r="O51" s="42">
        <f t="shared" si="11"/>
        <v>3.375</v>
      </c>
      <c r="P51" s="42">
        <f t="shared" si="12"/>
        <v>3.75</v>
      </c>
      <c r="Q51" s="42">
        <f t="shared" si="13"/>
        <v>29.044215914104903</v>
      </c>
    </row>
    <row r="52" spans="1:17" ht="24">
      <c r="A52" s="33" t="s">
        <v>73</v>
      </c>
      <c r="B52" s="34" t="s">
        <v>25</v>
      </c>
      <c r="C52" s="34" t="s">
        <v>74</v>
      </c>
      <c r="D52" s="35"/>
      <c r="E52" s="35"/>
      <c r="F52" s="36" t="s">
        <v>75</v>
      </c>
      <c r="G52" s="37">
        <f t="shared" si="3"/>
        <v>4.875</v>
      </c>
      <c r="H52" s="37">
        <f t="shared" si="4"/>
        <v>0.48869286464885542</v>
      </c>
      <c r="I52" s="37">
        <f t="shared" si="5"/>
        <v>0.93298240100565766</v>
      </c>
      <c r="J52" s="37">
        <f t="shared" si="6"/>
        <v>1.75</v>
      </c>
      <c r="K52" s="37">
        <f t="shared" si="7"/>
        <v>4.624384236453202</v>
      </c>
      <c r="L52" s="37">
        <f t="shared" si="8"/>
        <v>2.75</v>
      </c>
      <c r="M52" s="37">
        <f t="shared" si="9"/>
        <v>2.5200000000000005</v>
      </c>
      <c r="N52" s="37">
        <f t="shared" si="10"/>
        <v>3.375</v>
      </c>
      <c r="O52" s="37">
        <f t="shared" si="11"/>
        <v>3.375</v>
      </c>
      <c r="P52" s="37">
        <f t="shared" si="12"/>
        <v>3.75</v>
      </c>
      <c r="Q52" s="37">
        <f t="shared" si="13"/>
        <v>28.441059502107716</v>
      </c>
    </row>
    <row r="53" spans="1:17" ht="24">
      <c r="A53" s="38" t="s">
        <v>76</v>
      </c>
      <c r="B53" s="39" t="s">
        <v>25</v>
      </c>
      <c r="C53" s="39" t="s">
        <v>70</v>
      </c>
      <c r="D53" s="40"/>
      <c r="E53" s="40"/>
      <c r="F53" s="41" t="s">
        <v>77</v>
      </c>
      <c r="G53" s="42">
        <f t="shared" si="3"/>
        <v>4.875</v>
      </c>
      <c r="H53" s="42">
        <f t="shared" si="4"/>
        <v>5.2824947066192198</v>
      </c>
      <c r="I53" s="42">
        <f t="shared" si="5"/>
        <v>2.0591383462670558</v>
      </c>
      <c r="J53" s="42">
        <f t="shared" si="6"/>
        <v>5.25</v>
      </c>
      <c r="K53" s="42">
        <f t="shared" si="7"/>
        <v>2.8275862068965516</v>
      </c>
      <c r="L53" s="42">
        <f t="shared" si="8"/>
        <v>1.375</v>
      </c>
      <c r="M53" s="42">
        <f t="shared" si="9"/>
        <v>4.375</v>
      </c>
      <c r="N53" s="42">
        <f t="shared" si="10"/>
        <v>1.125</v>
      </c>
      <c r="O53" s="42">
        <f t="shared" si="11"/>
        <v>3.375</v>
      </c>
      <c r="P53" s="42">
        <f t="shared" si="12"/>
        <v>3.75</v>
      </c>
      <c r="Q53" s="42">
        <f t="shared" si="13"/>
        <v>34.294219259782828</v>
      </c>
    </row>
    <row r="56" spans="1:17">
      <c r="A56" s="23"/>
      <c r="B56" s="23"/>
      <c r="C56" s="23"/>
      <c r="D56" s="23"/>
      <c r="E56" s="23"/>
      <c r="F56" s="23"/>
      <c r="G56" s="65" t="s">
        <v>1</v>
      </c>
      <c r="H56" s="65"/>
      <c r="I56" s="65"/>
      <c r="J56" s="65"/>
      <c r="K56" s="65"/>
      <c r="L56" s="65"/>
      <c r="M56" s="65"/>
      <c r="N56" s="65"/>
      <c r="O56" s="65"/>
      <c r="P56" s="65"/>
    </row>
    <row r="57" spans="1:17">
      <c r="A57" s="23"/>
      <c r="B57" s="23"/>
      <c r="C57" s="23"/>
      <c r="D57" s="23"/>
      <c r="E57" s="23"/>
      <c r="F57" s="23"/>
      <c r="G57" s="65" t="s">
        <v>2</v>
      </c>
      <c r="H57" s="65"/>
      <c r="I57" s="65"/>
      <c r="J57" s="65"/>
      <c r="K57" s="65" t="s">
        <v>3</v>
      </c>
      <c r="L57" s="65"/>
      <c r="M57" s="65"/>
      <c r="N57" s="65" t="s">
        <v>4</v>
      </c>
      <c r="O57" s="65"/>
      <c r="P57" s="65"/>
    </row>
    <row r="58" spans="1:17" ht="30">
      <c r="A58" s="27" t="s">
        <v>15</v>
      </c>
      <c r="B58" s="27" t="s">
        <v>16</v>
      </c>
      <c r="C58" s="27" t="s">
        <v>17</v>
      </c>
      <c r="D58" s="27" t="s">
        <v>18</v>
      </c>
      <c r="E58" s="27" t="s">
        <v>19</v>
      </c>
      <c r="F58" s="27" t="s">
        <v>20</v>
      </c>
      <c r="G58" s="28" t="s">
        <v>5</v>
      </c>
      <c r="H58" s="28" t="s">
        <v>6</v>
      </c>
      <c r="I58" s="28" t="s">
        <v>7</v>
      </c>
      <c r="J58" s="28" t="s">
        <v>8</v>
      </c>
      <c r="K58" s="28" t="s">
        <v>9</v>
      </c>
      <c r="L58" s="28" t="s">
        <v>10</v>
      </c>
      <c r="M58" s="28" t="s">
        <v>11</v>
      </c>
      <c r="N58" s="28" t="s">
        <v>12</v>
      </c>
      <c r="O58" s="28" t="s">
        <v>13</v>
      </c>
      <c r="P58" s="29" t="s">
        <v>14</v>
      </c>
      <c r="Q58" s="29" t="s">
        <v>21</v>
      </c>
    </row>
    <row r="59" spans="1:17" ht="24">
      <c r="A59" s="46" t="s">
        <v>78</v>
      </c>
      <c r="B59" s="47" t="s">
        <v>22</v>
      </c>
      <c r="C59" s="47" t="s">
        <v>79</v>
      </c>
      <c r="D59" s="48" t="s">
        <v>80</v>
      </c>
      <c r="E59" s="48" t="s">
        <v>81</v>
      </c>
      <c r="F59" s="49" t="s">
        <v>82</v>
      </c>
      <c r="G59" s="50">
        <f t="shared" ref="G59:G68" si="14">G23*W$9</f>
        <v>1.625</v>
      </c>
      <c r="H59" s="50">
        <f t="shared" ref="H59:H68" si="15">H23*X$9</f>
        <v>1.8683794013074895</v>
      </c>
      <c r="I59" s="50">
        <f t="shared" ref="I59:I68" si="16">I23*Y$9</f>
        <v>4.5</v>
      </c>
      <c r="J59" s="50">
        <f t="shared" ref="J59:J68" si="17">J23*Z$9</f>
        <v>1.75</v>
      </c>
      <c r="K59" s="50">
        <f t="shared" ref="K59:K68" si="18">K23*AA$9</f>
        <v>1.8809055118110234</v>
      </c>
      <c r="L59" s="50">
        <f t="shared" ref="L59:L68" si="19">L23*AB$9</f>
        <v>4.125</v>
      </c>
      <c r="M59" s="50">
        <f t="shared" ref="M59:M68" si="20">M23*AC$9</f>
        <v>1.8684953610326744</v>
      </c>
      <c r="N59" s="50">
        <f t="shared" ref="N59:N68" si="21">N23*AD$9</f>
        <v>1.125</v>
      </c>
      <c r="O59" s="50">
        <f t="shared" ref="O59:O68" si="22">O23*AE$9</f>
        <v>2.25</v>
      </c>
      <c r="P59" s="50">
        <f t="shared" ref="P59:P68" si="23">P23*AF$9</f>
        <v>0</v>
      </c>
      <c r="Q59" s="51">
        <f t="shared" ref="Q59:Q68" si="24">SUM(G59:P59)</f>
        <v>20.992780274151187</v>
      </c>
    </row>
    <row r="60" spans="1:17" ht="65.099999999999994">
      <c r="A60" s="52" t="s">
        <v>83</v>
      </c>
      <c r="B60" s="53" t="s">
        <v>22</v>
      </c>
      <c r="C60" s="53" t="s">
        <v>84</v>
      </c>
      <c r="D60" s="54" t="s">
        <v>85</v>
      </c>
      <c r="E60" s="54" t="s">
        <v>86</v>
      </c>
      <c r="F60" s="55" t="s">
        <v>87</v>
      </c>
      <c r="G60" s="56">
        <f t="shared" si="14"/>
        <v>4.0625</v>
      </c>
      <c r="H60" s="56">
        <f t="shared" si="15"/>
        <v>1.9343502695263215</v>
      </c>
      <c r="I60" s="56">
        <f t="shared" si="16"/>
        <v>3.2614261049038538</v>
      </c>
      <c r="J60" s="56">
        <f t="shared" si="17"/>
        <v>1.75</v>
      </c>
      <c r="K60" s="56">
        <f t="shared" si="18"/>
        <v>3.0190944881889763</v>
      </c>
      <c r="L60" s="56">
        <f t="shared" si="19"/>
        <v>1.375</v>
      </c>
      <c r="M60" s="56">
        <f t="shared" si="20"/>
        <v>3.1583587852244568</v>
      </c>
      <c r="N60" s="56">
        <f t="shared" si="21"/>
        <v>1.125</v>
      </c>
      <c r="O60" s="56">
        <f t="shared" si="22"/>
        <v>3.375</v>
      </c>
      <c r="P60" s="56">
        <f t="shared" si="23"/>
        <v>0</v>
      </c>
      <c r="Q60" s="57">
        <f t="shared" si="24"/>
        <v>23.060729647843608</v>
      </c>
    </row>
    <row r="61" spans="1:17" ht="43.5">
      <c r="A61" s="46" t="s">
        <v>88</v>
      </c>
      <c r="B61" s="47" t="s">
        <v>22</v>
      </c>
      <c r="C61" s="47" t="s">
        <v>89</v>
      </c>
      <c r="D61" s="48" t="s">
        <v>90</v>
      </c>
      <c r="E61" s="48" t="s">
        <v>81</v>
      </c>
      <c r="F61" s="49" t="s">
        <v>91</v>
      </c>
      <c r="G61" s="50">
        <f t="shared" si="14"/>
        <v>3.25</v>
      </c>
      <c r="H61" s="50">
        <f t="shared" si="15"/>
        <v>2.070558550292465</v>
      </c>
      <c r="I61" s="50">
        <f t="shared" si="16"/>
        <v>3.3238918826027679</v>
      </c>
      <c r="J61" s="50">
        <f t="shared" si="17"/>
        <v>5.25</v>
      </c>
      <c r="K61" s="50">
        <f t="shared" si="18"/>
        <v>1.0748031496062995</v>
      </c>
      <c r="L61" s="50">
        <f t="shared" si="19"/>
        <v>4.125</v>
      </c>
      <c r="M61" s="50">
        <f t="shared" si="20"/>
        <v>1.6406817265026219</v>
      </c>
      <c r="N61" s="50">
        <f t="shared" si="21"/>
        <v>1.125</v>
      </c>
      <c r="O61" s="50">
        <f t="shared" si="22"/>
        <v>2.25</v>
      </c>
      <c r="P61" s="50">
        <f t="shared" si="23"/>
        <v>1.875</v>
      </c>
      <c r="Q61" s="51">
        <f t="shared" si="24"/>
        <v>25.984935309004154</v>
      </c>
    </row>
    <row r="62" spans="1:17" ht="51.6">
      <c r="A62" s="52" t="s">
        <v>92</v>
      </c>
      <c r="B62" s="53" t="s">
        <v>22</v>
      </c>
      <c r="C62" s="53" t="s">
        <v>93</v>
      </c>
      <c r="D62" s="54" t="s">
        <v>94</v>
      </c>
      <c r="E62" s="54" t="s">
        <v>86</v>
      </c>
      <c r="F62" s="55" t="s">
        <v>95</v>
      </c>
      <c r="G62" s="56">
        <f t="shared" si="14"/>
        <v>4.875</v>
      </c>
      <c r="H62" s="56">
        <f t="shared" si="15"/>
        <v>1.1490155598883662</v>
      </c>
      <c r="I62" s="56">
        <f t="shared" si="16"/>
        <v>2.5788190862809088</v>
      </c>
      <c r="J62" s="56">
        <f t="shared" si="17"/>
        <v>3.5</v>
      </c>
      <c r="K62" s="56">
        <f t="shared" si="18"/>
        <v>5.25</v>
      </c>
      <c r="L62" s="56">
        <f t="shared" si="19"/>
        <v>4.125</v>
      </c>
      <c r="M62" s="56">
        <f t="shared" si="20"/>
        <v>2.3918918918918921</v>
      </c>
      <c r="N62" s="56">
        <f t="shared" si="21"/>
        <v>2.25</v>
      </c>
      <c r="O62" s="56">
        <f t="shared" si="22"/>
        <v>3.375</v>
      </c>
      <c r="P62" s="56">
        <f t="shared" si="23"/>
        <v>0</v>
      </c>
      <c r="Q62" s="57">
        <f t="shared" si="24"/>
        <v>29.494726538061165</v>
      </c>
    </row>
    <row r="63" spans="1:17" ht="43.5">
      <c r="A63" s="46" t="s">
        <v>96</v>
      </c>
      <c r="B63" s="47" t="s">
        <v>22</v>
      </c>
      <c r="C63" s="47" t="s">
        <v>97</v>
      </c>
      <c r="D63" s="48" t="s">
        <v>98</v>
      </c>
      <c r="E63" s="48" t="s">
        <v>81</v>
      </c>
      <c r="F63" s="49" t="s">
        <v>99</v>
      </c>
      <c r="G63" s="50">
        <f t="shared" si="14"/>
        <v>1.625</v>
      </c>
      <c r="H63" s="50">
        <f t="shared" si="15"/>
        <v>6</v>
      </c>
      <c r="I63" s="50">
        <f t="shared" si="16"/>
        <v>3.5110518292682977</v>
      </c>
      <c r="J63" s="50">
        <f t="shared" si="17"/>
        <v>3.5</v>
      </c>
      <c r="K63" s="50">
        <f t="shared" si="18"/>
        <v>2.5698818897637796</v>
      </c>
      <c r="L63" s="50">
        <f t="shared" si="19"/>
        <v>2.75</v>
      </c>
      <c r="M63" s="50">
        <f t="shared" si="20"/>
        <v>2.889753933037515</v>
      </c>
      <c r="N63" s="50">
        <f t="shared" si="21"/>
        <v>2.25</v>
      </c>
      <c r="O63" s="50">
        <f t="shared" si="22"/>
        <v>2.25</v>
      </c>
      <c r="P63" s="50">
        <f t="shared" si="23"/>
        <v>0</v>
      </c>
      <c r="Q63" s="51">
        <f t="shared" si="24"/>
        <v>27.345687652069589</v>
      </c>
    </row>
    <row r="64" spans="1:17" ht="65.099999999999994">
      <c r="A64" s="52" t="s">
        <v>100</v>
      </c>
      <c r="B64" s="53" t="s">
        <v>22</v>
      </c>
      <c r="C64" s="53" t="s">
        <v>122</v>
      </c>
      <c r="D64" s="54" t="s">
        <v>102</v>
      </c>
      <c r="E64" s="54" t="s">
        <v>103</v>
      </c>
      <c r="F64" s="55" t="s">
        <v>104</v>
      </c>
      <c r="G64" s="56">
        <f t="shared" si="14"/>
        <v>4.0625</v>
      </c>
      <c r="H64" s="56">
        <f t="shared" si="15"/>
        <v>3.395542302251787</v>
      </c>
      <c r="I64" s="56">
        <f t="shared" si="16"/>
        <v>2.873263045379467</v>
      </c>
      <c r="J64" s="56">
        <f t="shared" si="17"/>
        <v>3.5</v>
      </c>
      <c r="K64" s="56">
        <f t="shared" si="18"/>
        <v>1.8602362204724407</v>
      </c>
      <c r="L64" s="56">
        <f t="shared" si="19"/>
        <v>2.75</v>
      </c>
      <c r="M64" s="56">
        <f t="shared" si="20"/>
        <v>2.5996772892295281</v>
      </c>
      <c r="N64" s="56">
        <f t="shared" si="21"/>
        <v>3.375</v>
      </c>
      <c r="O64" s="56">
        <f t="shared" si="22"/>
        <v>3.375</v>
      </c>
      <c r="P64" s="56">
        <f t="shared" si="23"/>
        <v>3.75</v>
      </c>
      <c r="Q64" s="57">
        <f t="shared" si="24"/>
        <v>31.541218857333224</v>
      </c>
    </row>
    <row r="65" spans="1:17" ht="24">
      <c r="A65" s="46" t="s">
        <v>105</v>
      </c>
      <c r="B65" s="47" t="s">
        <v>22</v>
      </c>
      <c r="C65" s="47" t="s">
        <v>106</v>
      </c>
      <c r="D65" s="48" t="s">
        <v>90</v>
      </c>
      <c r="E65" s="48" t="s">
        <v>81</v>
      </c>
      <c r="F65" s="49" t="s">
        <v>107</v>
      </c>
      <c r="G65" s="50">
        <f t="shared" si="14"/>
        <v>4.0625</v>
      </c>
      <c r="H65" s="50">
        <f t="shared" si="15"/>
        <v>3.0857361318193988</v>
      </c>
      <c r="I65" s="50">
        <f t="shared" si="16"/>
        <v>2.0668315097855201</v>
      </c>
      <c r="J65" s="50">
        <f t="shared" si="17"/>
        <v>5.25</v>
      </c>
      <c r="K65" s="50">
        <f t="shared" si="18"/>
        <v>1.8809055118110241</v>
      </c>
      <c r="L65" s="50">
        <f t="shared" si="19"/>
        <v>2.75</v>
      </c>
      <c r="M65" s="50">
        <f t="shared" si="20"/>
        <v>2.6753731343283582</v>
      </c>
      <c r="N65" s="50">
        <f t="shared" si="21"/>
        <v>3.375</v>
      </c>
      <c r="O65" s="50">
        <f t="shared" si="22"/>
        <v>1.125</v>
      </c>
      <c r="P65" s="50">
        <f t="shared" si="23"/>
        <v>3.75</v>
      </c>
      <c r="Q65" s="51">
        <f t="shared" si="24"/>
        <v>30.021346287744297</v>
      </c>
    </row>
    <row r="66" spans="1:17" ht="35.1">
      <c r="A66" s="52" t="s">
        <v>108</v>
      </c>
      <c r="B66" s="53" t="s">
        <v>22</v>
      </c>
      <c r="C66" s="53" t="s">
        <v>109</v>
      </c>
      <c r="D66" s="54" t="s">
        <v>110</v>
      </c>
      <c r="E66" s="54" t="s">
        <v>111</v>
      </c>
      <c r="F66" s="55" t="s">
        <v>112</v>
      </c>
      <c r="G66" s="56">
        <f t="shared" si="14"/>
        <v>3.25</v>
      </c>
      <c r="H66" s="56">
        <f t="shared" si="15"/>
        <v>3.1517222923118098</v>
      </c>
      <c r="I66" s="56">
        <f t="shared" si="16"/>
        <v>2.8395550176875766</v>
      </c>
      <c r="J66" s="56">
        <f t="shared" si="17"/>
        <v>5.25</v>
      </c>
      <c r="K66" s="56">
        <f t="shared" si="18"/>
        <v>2.8041338582677167</v>
      </c>
      <c r="L66" s="56">
        <f t="shared" si="19"/>
        <v>1.375</v>
      </c>
      <c r="M66" s="56">
        <f t="shared" si="20"/>
        <v>3.4417860024203306</v>
      </c>
      <c r="N66" s="56">
        <f t="shared" si="21"/>
        <v>1.125</v>
      </c>
      <c r="O66" s="56">
        <f t="shared" si="22"/>
        <v>3.375</v>
      </c>
      <c r="P66" s="56">
        <f t="shared" si="23"/>
        <v>0</v>
      </c>
      <c r="Q66" s="57">
        <f t="shared" si="24"/>
        <v>26.612197170687431</v>
      </c>
    </row>
    <row r="67" spans="1:17" ht="24">
      <c r="A67" s="46" t="s">
        <v>113</v>
      </c>
      <c r="B67" s="47" t="s">
        <v>22</v>
      </c>
      <c r="C67" s="47" t="s">
        <v>114</v>
      </c>
      <c r="D67" s="48" t="s">
        <v>115</v>
      </c>
      <c r="E67" s="48" t="s">
        <v>81</v>
      </c>
      <c r="F67" s="49" t="s">
        <v>116</v>
      </c>
      <c r="G67" s="50">
        <f t="shared" si="14"/>
        <v>1.625</v>
      </c>
      <c r="H67" s="50">
        <f t="shared" si="15"/>
        <v>2.6601215735749508</v>
      </c>
      <c r="I67" s="50">
        <f t="shared" si="16"/>
        <v>2.0668315097855201</v>
      </c>
      <c r="J67" s="50">
        <f t="shared" si="17"/>
        <v>1.75</v>
      </c>
      <c r="K67" s="50">
        <f t="shared" si="18"/>
        <v>1.1023622047244095</v>
      </c>
      <c r="L67" s="50">
        <f t="shared" si="19"/>
        <v>2.75</v>
      </c>
      <c r="M67" s="50">
        <f t="shared" si="20"/>
        <v>2.1631706333198872</v>
      </c>
      <c r="N67" s="50">
        <f t="shared" si="21"/>
        <v>1.125</v>
      </c>
      <c r="O67" s="50">
        <f t="shared" si="22"/>
        <v>3.375</v>
      </c>
      <c r="P67" s="50">
        <f t="shared" si="23"/>
        <v>3.75</v>
      </c>
      <c r="Q67" s="51">
        <f t="shared" si="24"/>
        <v>22.367485921404768</v>
      </c>
    </row>
    <row r="68" spans="1:17" ht="51.6">
      <c r="A68" s="59" t="s">
        <v>117</v>
      </c>
      <c r="B68" s="60" t="s">
        <v>22</v>
      </c>
      <c r="C68" s="60" t="s">
        <v>118</v>
      </c>
      <c r="D68" s="61" t="s">
        <v>119</v>
      </c>
      <c r="E68" s="61" t="s">
        <v>81</v>
      </c>
      <c r="F68" s="62" t="s">
        <v>120</v>
      </c>
      <c r="G68" s="63">
        <f t="shared" si="14"/>
        <v>4.875</v>
      </c>
      <c r="H68" s="63">
        <f t="shared" si="15"/>
        <v>2.2898803379592461</v>
      </c>
      <c r="I68" s="63">
        <f t="shared" si="16"/>
        <v>3.2614261049038538</v>
      </c>
      <c r="J68" s="63">
        <f t="shared" si="17"/>
        <v>3.5</v>
      </c>
      <c r="K68" s="63">
        <f t="shared" si="18"/>
        <v>4.1269685039370083</v>
      </c>
      <c r="L68" s="63">
        <f t="shared" si="19"/>
        <v>1.375</v>
      </c>
      <c r="M68" s="63">
        <f t="shared" si="20"/>
        <v>3.2813130294473574</v>
      </c>
      <c r="N68" s="63">
        <f t="shared" si="21"/>
        <v>2.25</v>
      </c>
      <c r="O68" s="63">
        <f t="shared" si="22"/>
        <v>3.375</v>
      </c>
      <c r="P68" s="63">
        <f t="shared" si="23"/>
        <v>0</v>
      </c>
      <c r="Q68" s="42">
        <f t="shared" si="24"/>
        <v>28.334587976247466</v>
      </c>
    </row>
    <row r="74" spans="1:17" ht="18" customHeight="1">
      <c r="F74" s="66" t="s">
        <v>123</v>
      </c>
      <c r="G74" s="66"/>
      <c r="H74" s="66"/>
      <c r="I74" s="66"/>
      <c r="J74" s="66"/>
      <c r="K74" s="66"/>
      <c r="L74" s="66"/>
      <c r="M74" s="66"/>
      <c r="N74" s="66"/>
      <c r="O74" s="66"/>
      <c r="P74" s="64"/>
      <c r="Q74" s="64"/>
    </row>
    <row r="75" spans="1:17"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4"/>
      <c r="Q75" s="64"/>
    </row>
    <row r="76" spans="1:17"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</row>
    <row r="77" spans="1:17"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</row>
    <row r="78" spans="1:17"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4"/>
      <c r="Q78" s="64"/>
    </row>
    <row r="79" spans="1:17"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4"/>
      <c r="Q79" s="64"/>
    </row>
    <row r="80" spans="1:17"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4"/>
      <c r="Q80" s="64"/>
    </row>
    <row r="81" spans="6:17"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4"/>
      <c r="Q81" s="64"/>
    </row>
    <row r="82" spans="6:17"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4"/>
      <c r="Q82" s="64"/>
    </row>
    <row r="83" spans="6:17"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4"/>
      <c r="Q83" s="64"/>
    </row>
    <row r="84" spans="6:17"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4"/>
      <c r="Q84" s="64"/>
    </row>
    <row r="85" spans="6:17"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</row>
    <row r="86" spans="6:17"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</row>
    <row r="87" spans="6:17"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</row>
    <row r="88" spans="6:17"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</row>
    <row r="89" spans="6:17"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</row>
    <row r="90" spans="6:17"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</row>
    <row r="91" spans="6:17"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</row>
    <row r="92" spans="6:17"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3" spans="6:17"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</sheetData>
  <mergeCells count="19">
    <mergeCell ref="N57:P57"/>
    <mergeCell ref="G39:P39"/>
    <mergeCell ref="G40:J40"/>
    <mergeCell ref="K40:M40"/>
    <mergeCell ref="N40:P40"/>
    <mergeCell ref="G56:P56"/>
    <mergeCell ref="F74:O84"/>
    <mergeCell ref="A1:Q1"/>
    <mergeCell ref="G3:P3"/>
    <mergeCell ref="G4:J4"/>
    <mergeCell ref="K4:M4"/>
    <mergeCell ref="N4:P4"/>
    <mergeCell ref="A36:Q37"/>
    <mergeCell ref="G20:P20"/>
    <mergeCell ref="G21:J21"/>
    <mergeCell ref="K21:M21"/>
    <mergeCell ref="N21:P21"/>
    <mergeCell ref="G57:J57"/>
    <mergeCell ref="K57:M57"/>
  </mergeCells>
  <phoneticPr fontId="2" type="noConversion"/>
  <conditionalFormatting sqref="Q42:Q53">
    <cfRule type="top10" dxfId="3" priority="1" rank="1"/>
    <cfRule type="top10" dxfId="2" priority="2" rank="5"/>
  </conditionalFormatting>
  <conditionalFormatting sqref="Q58:Q68">
    <cfRule type="top10" dxfId="1" priority="3" rank="1"/>
    <cfRule type="top10" dxfId="0" priority="7" rank="5"/>
  </conditionalFormatting>
  <pageMargins left="0.7" right="0.7" top="0.75" bottom="0.75" header="0.3" footer="0.3"/>
  <pageSetup scale="29" orientation="portrait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B0D0-EED0-4000-86F8-D640B53D4653}">
  <sheetPr>
    <tabColor rgb="FFFF0000"/>
  </sheetPr>
  <dimension ref="B1:U11"/>
  <sheetViews>
    <sheetView tabSelected="1" topLeftCell="J1" zoomScale="70" zoomScaleNormal="70" workbookViewId="0">
      <selection activeCell="U5" sqref="U5"/>
    </sheetView>
  </sheetViews>
  <sheetFormatPr defaultColWidth="5.5703125" defaultRowHeight="14.45"/>
  <cols>
    <col min="1" max="1" width="9.42578125" customWidth="1"/>
    <col min="2" max="2" width="16.5703125" customWidth="1"/>
    <col min="3" max="3" width="24.85546875" customWidth="1"/>
    <col min="4" max="11" width="16.5703125" customWidth="1"/>
    <col min="12" max="12" width="21.85546875" customWidth="1"/>
    <col min="13" max="15" width="16.5703125" customWidth="1"/>
    <col min="16" max="16" width="18.42578125" customWidth="1"/>
    <col min="17" max="17" width="18.85546875" customWidth="1"/>
    <col min="18" max="18" width="18.7109375" customWidth="1"/>
    <col min="19" max="19" width="22" customWidth="1"/>
    <col min="20" max="20" width="16.5703125" customWidth="1"/>
    <col min="21" max="21" width="16" customWidth="1"/>
  </cols>
  <sheetData>
    <row r="1" spans="2:21" ht="26.1" customHeight="1">
      <c r="B1" s="71" t="s">
        <v>5</v>
      </c>
      <c r="C1" s="73"/>
      <c r="D1" s="74" t="s">
        <v>6</v>
      </c>
      <c r="E1" s="75"/>
      <c r="F1" s="76" t="s">
        <v>7</v>
      </c>
      <c r="G1" s="72"/>
      <c r="H1" s="71" t="s">
        <v>8</v>
      </c>
      <c r="I1" s="72"/>
      <c r="J1" s="71" t="s">
        <v>9</v>
      </c>
      <c r="K1" s="72"/>
      <c r="L1" s="71" t="s">
        <v>10</v>
      </c>
      <c r="M1" s="72"/>
      <c r="N1" s="69" t="s">
        <v>11</v>
      </c>
      <c r="O1" s="70"/>
      <c r="P1" s="71" t="s">
        <v>12</v>
      </c>
      <c r="Q1" s="72"/>
      <c r="R1" s="71" t="s">
        <v>124</v>
      </c>
      <c r="S1" s="72"/>
      <c r="T1" s="71" t="s">
        <v>125</v>
      </c>
      <c r="U1" s="72"/>
    </row>
    <row r="2" spans="2:21">
      <c r="B2" s="8" t="s">
        <v>126</v>
      </c>
      <c r="C2" s="15" t="s">
        <v>127</v>
      </c>
      <c r="D2" s="1" t="s">
        <v>126</v>
      </c>
      <c r="E2" s="2" t="s">
        <v>127</v>
      </c>
      <c r="F2" s="19" t="s">
        <v>126</v>
      </c>
      <c r="G2" s="9" t="s">
        <v>127</v>
      </c>
      <c r="H2" s="1" t="s">
        <v>126</v>
      </c>
      <c r="I2" s="2" t="s">
        <v>127</v>
      </c>
      <c r="J2" s="8" t="s">
        <v>126</v>
      </c>
      <c r="K2" s="9" t="s">
        <v>127</v>
      </c>
      <c r="L2" s="1" t="s">
        <v>126</v>
      </c>
      <c r="M2" s="2" t="s">
        <v>127</v>
      </c>
      <c r="N2" s="8" t="s">
        <v>126</v>
      </c>
      <c r="O2" s="9" t="s">
        <v>127</v>
      </c>
      <c r="P2" s="1" t="s">
        <v>126</v>
      </c>
      <c r="Q2" s="2" t="s">
        <v>127</v>
      </c>
      <c r="R2" s="8" t="s">
        <v>126</v>
      </c>
      <c r="S2" s="9" t="s">
        <v>127</v>
      </c>
      <c r="T2" s="1" t="s">
        <v>126</v>
      </c>
      <c r="U2" s="2" t="s">
        <v>127</v>
      </c>
    </row>
    <row r="3" spans="2:21" ht="75" customHeight="1">
      <c r="B3" s="10" t="s">
        <v>128</v>
      </c>
      <c r="C3" s="16" t="s">
        <v>129</v>
      </c>
      <c r="D3" s="3" t="s">
        <v>130</v>
      </c>
      <c r="E3" s="7" t="s">
        <v>131</v>
      </c>
      <c r="F3" s="20" t="s">
        <v>130</v>
      </c>
      <c r="G3" s="11" t="s">
        <v>131</v>
      </c>
      <c r="H3" s="3" t="s">
        <v>130</v>
      </c>
      <c r="I3" s="7" t="s">
        <v>131</v>
      </c>
      <c r="J3" s="10" t="s">
        <v>132</v>
      </c>
      <c r="K3" s="11" t="s">
        <v>132</v>
      </c>
      <c r="L3" s="3" t="s">
        <v>133</v>
      </c>
      <c r="M3" s="7" t="s">
        <v>134</v>
      </c>
      <c r="N3" s="10" t="s">
        <v>135</v>
      </c>
      <c r="O3" s="11" t="s">
        <v>136</v>
      </c>
      <c r="P3" s="3" t="s">
        <v>137</v>
      </c>
      <c r="Q3" s="7" t="s">
        <v>138</v>
      </c>
      <c r="R3" s="10" t="s">
        <v>139</v>
      </c>
      <c r="S3" s="11" t="s">
        <v>140</v>
      </c>
      <c r="T3" s="3" t="s">
        <v>141</v>
      </c>
      <c r="U3" s="7" t="s">
        <v>142</v>
      </c>
    </row>
    <row r="4" spans="2:21" ht="130.5">
      <c r="B4" s="10" t="s">
        <v>143</v>
      </c>
      <c r="C4" s="16" t="s">
        <v>144</v>
      </c>
      <c r="D4" s="3" t="s">
        <v>145</v>
      </c>
      <c r="E4" s="7" t="s">
        <v>146</v>
      </c>
      <c r="F4" s="20" t="s">
        <v>145</v>
      </c>
      <c r="G4" s="11" t="s">
        <v>146</v>
      </c>
      <c r="H4" s="3" t="s">
        <v>145</v>
      </c>
      <c r="I4" s="7" t="s">
        <v>146</v>
      </c>
      <c r="J4" s="10" t="s">
        <v>147</v>
      </c>
      <c r="K4" s="12" t="s">
        <v>148</v>
      </c>
      <c r="L4" s="3"/>
      <c r="M4" s="7"/>
      <c r="N4" s="10" t="s">
        <v>137</v>
      </c>
      <c r="O4" s="11" t="s">
        <v>138</v>
      </c>
      <c r="P4" s="3" t="s">
        <v>149</v>
      </c>
      <c r="Q4" s="7" t="s">
        <v>150</v>
      </c>
      <c r="R4" s="10" t="s">
        <v>151</v>
      </c>
      <c r="S4" s="11"/>
      <c r="T4" s="3" t="s">
        <v>152</v>
      </c>
      <c r="U4" s="7"/>
    </row>
    <row r="5" spans="2:21" ht="72.599999999999994">
      <c r="B5" s="10" t="s">
        <v>153</v>
      </c>
      <c r="C5" s="17" t="s">
        <v>154</v>
      </c>
      <c r="D5" s="3"/>
      <c r="E5" s="4"/>
      <c r="F5" s="20"/>
      <c r="G5" s="12"/>
      <c r="H5" s="3"/>
      <c r="I5" s="4"/>
      <c r="J5" s="10" t="s">
        <v>155</v>
      </c>
      <c r="K5" s="12" t="s">
        <v>9</v>
      </c>
      <c r="L5" s="3"/>
      <c r="M5" s="4"/>
      <c r="N5" s="10"/>
      <c r="O5" s="12"/>
      <c r="P5" s="3" t="s">
        <v>156</v>
      </c>
      <c r="Q5" s="4" t="s">
        <v>157</v>
      </c>
      <c r="R5" s="10"/>
      <c r="S5" s="12"/>
      <c r="T5" s="3" t="s">
        <v>158</v>
      </c>
      <c r="U5" s="4" t="s">
        <v>154</v>
      </c>
    </row>
    <row r="6" spans="2:21" ht="72.599999999999994">
      <c r="B6" s="10"/>
      <c r="C6" s="17"/>
      <c r="D6" s="3"/>
      <c r="E6" s="4"/>
      <c r="F6" s="20"/>
      <c r="G6" s="12"/>
      <c r="H6" s="3"/>
      <c r="I6" s="4"/>
      <c r="J6" s="10"/>
      <c r="K6" s="12"/>
      <c r="L6" s="3"/>
      <c r="M6" s="4"/>
      <c r="N6" s="10"/>
      <c r="O6" s="12"/>
      <c r="P6" s="3" t="s">
        <v>159</v>
      </c>
      <c r="Q6" s="4" t="s">
        <v>160</v>
      </c>
      <c r="R6" s="10"/>
      <c r="S6" s="12"/>
      <c r="T6" s="3"/>
      <c r="U6" s="4"/>
    </row>
    <row r="7" spans="2:21">
      <c r="B7" s="10"/>
      <c r="C7" s="17"/>
      <c r="D7" s="3"/>
      <c r="E7" s="4"/>
      <c r="F7" s="20"/>
      <c r="G7" s="12"/>
      <c r="H7" s="3"/>
      <c r="I7" s="4"/>
      <c r="J7" s="10"/>
      <c r="K7" s="12"/>
      <c r="L7" s="3"/>
      <c r="M7" s="4"/>
      <c r="N7" s="10"/>
      <c r="O7" s="12"/>
      <c r="P7" s="3"/>
      <c r="Q7" s="4"/>
      <c r="R7" s="10"/>
      <c r="S7" s="12"/>
      <c r="T7" s="3"/>
      <c r="U7" s="4"/>
    </row>
    <row r="8" spans="2:21">
      <c r="B8" s="10"/>
      <c r="C8" s="17"/>
      <c r="D8" s="3"/>
      <c r="E8" s="4"/>
      <c r="F8" s="20"/>
      <c r="G8" s="12"/>
      <c r="H8" s="3"/>
      <c r="I8" s="4"/>
      <c r="J8" s="10"/>
      <c r="K8" s="12"/>
      <c r="L8" s="3"/>
      <c r="M8" s="4"/>
      <c r="N8" s="10"/>
      <c r="O8" s="12"/>
      <c r="P8" s="3"/>
      <c r="Q8" s="4"/>
      <c r="R8" s="10"/>
      <c r="S8" s="12"/>
      <c r="T8" s="3"/>
      <c r="U8" s="4"/>
    </row>
    <row r="9" spans="2:21">
      <c r="B9" s="10"/>
      <c r="C9" s="17"/>
      <c r="D9" s="3"/>
      <c r="E9" s="4"/>
      <c r="F9" s="20"/>
      <c r="G9" s="12"/>
      <c r="H9" s="3"/>
      <c r="I9" s="4"/>
      <c r="J9" s="10"/>
      <c r="K9" s="12"/>
      <c r="L9" s="3"/>
      <c r="M9" s="4"/>
      <c r="N9" s="10"/>
      <c r="O9" s="12"/>
      <c r="P9" s="3"/>
      <c r="Q9" s="4"/>
      <c r="R9" s="10"/>
      <c r="S9" s="12"/>
      <c r="T9" s="3"/>
      <c r="U9" s="4"/>
    </row>
    <row r="10" spans="2:21">
      <c r="B10" s="10"/>
      <c r="C10" s="17"/>
      <c r="D10" s="3"/>
      <c r="E10" s="4"/>
      <c r="F10" s="20"/>
      <c r="G10" s="12"/>
      <c r="H10" s="3"/>
      <c r="I10" s="4"/>
      <c r="J10" s="10"/>
      <c r="K10" s="12"/>
      <c r="L10" s="3"/>
      <c r="M10" s="4"/>
      <c r="N10" s="10"/>
      <c r="O10" s="12"/>
      <c r="P10" s="3"/>
      <c r="Q10" s="4"/>
      <c r="R10" s="10"/>
      <c r="S10" s="12"/>
      <c r="T10" s="3"/>
      <c r="U10" s="4"/>
    </row>
    <row r="11" spans="2:21" ht="15" thickBot="1">
      <c r="B11" s="13"/>
      <c r="C11" s="18"/>
      <c r="D11" s="5"/>
      <c r="E11" s="6"/>
      <c r="F11" s="21"/>
      <c r="G11" s="14"/>
      <c r="H11" s="5"/>
      <c r="I11" s="6"/>
      <c r="J11" s="13"/>
      <c r="K11" s="14"/>
      <c r="L11" s="5"/>
      <c r="M11" s="6"/>
      <c r="N11" s="13"/>
      <c r="O11" s="14"/>
      <c r="P11" s="5"/>
      <c r="Q11" s="6"/>
      <c r="R11" s="13"/>
      <c r="S11" s="14"/>
      <c r="T11" s="5"/>
      <c r="U11" s="6"/>
    </row>
  </sheetData>
  <mergeCells count="10">
    <mergeCell ref="N1:O1"/>
    <mergeCell ref="P1:Q1"/>
    <mergeCell ref="R1:S1"/>
    <mergeCell ref="T1:U1"/>
    <mergeCell ref="B1:C1"/>
    <mergeCell ref="D1:E1"/>
    <mergeCell ref="F1:G1"/>
    <mergeCell ref="H1:I1"/>
    <mergeCell ref="J1:K1"/>
    <mergeCell ref="L1:M1"/>
  </mergeCells>
  <hyperlinks>
    <hyperlink ref="E3" r:id="rId1" display="https://gcc02.safelinks.protection.outlook.com/?url=https%3A%2F%2Freport7.utatransit.net%2Fmts_bus%2F&amp;data=05%7C02%7Cevan.funk%40sandag.org%7C2b84c80689134938c16308dd08d2ef6d%7C2bbb5689d9d5406b8d02cf1002b473e7%7C0%7C0%7C638676424254777113%7CUnknown%7CTWFpbGZsb3d8eyJFbXB0eU1hcGkiOnRydWUsIlYiOiIwLjAuMDAwMCIsIlAiOiJXaW4zMiIsIkFOIjoiTWFpbCIsIldUIjoyfQ%3D%3D%7C40000%7C%7C%7C&amp;sdata=hVJdg7QCCBv1JHP4%2FSdq%2Bl%2FIwo%2FiizW27tqKiXIuXu8%3D&amp;reserved=0" xr:uid="{44DEF156-1E3D-49FD-8732-FEFAA34FD759}"/>
    <hyperlink ref="E4" r:id="rId2" display="https://gcc02.safelinks.protection.outlook.com/?url=https%3A%2F%2Freport7.utatransit.net%2FNCTD_Breeze%2F&amp;data=05%7C02%7Cevan.funk%40sandag.org%7C2b84c80689134938c16308dd08d2ef6d%7C2bbb5689d9d5406b8d02cf1002b473e7%7C0%7C0%7C638676424254748612%7CUnknown%7CTWFpbGZsb3d8eyJFbXB0eU1hcGkiOnRydWUsIlYiOiIwLjAuMDAwMCIsIlAiOiJXaW4zMiIsIkFOIjoiTWFpbCIsIldUIjoyfQ%3D%3D%7C40000%7C%7C%7C&amp;sdata=CpsOF7dPYfvWCkfpECdibpf3DDIJ7TFjJD7bb0hoQ7w%3D&amp;reserved=0" xr:uid="{3C61F78A-4027-4156-8225-27C145652C87}"/>
    <hyperlink ref="C3" r:id="rId3" xr:uid="{A788394B-F5A6-4210-A365-1024A5FED84D}"/>
    <hyperlink ref="G3" r:id="rId4" display="https://gcc02.safelinks.protection.outlook.com/?url=https%3A%2F%2Freport7.utatransit.net%2Fmts_bus%2F&amp;data=05%7C02%7Cevan.funk%40sandag.org%7C2b84c80689134938c16308dd08d2ef6d%7C2bbb5689d9d5406b8d02cf1002b473e7%7C0%7C0%7C638676424254777113%7CUnknown%7CTWFpbGZsb3d8eyJFbXB0eU1hcGkiOnRydWUsIlYiOiIwLjAuMDAwMCIsIlAiOiJXaW4zMiIsIkFOIjoiTWFpbCIsIldUIjoyfQ%3D%3D%7C40000%7C%7C%7C&amp;sdata=hVJdg7QCCBv1JHP4%2FSdq%2Bl%2FIwo%2FiizW27tqKiXIuXu8%3D&amp;reserved=0" xr:uid="{E2C3C6C7-61BB-4776-BD78-0ED8DE7C1026}"/>
    <hyperlink ref="G4" r:id="rId5" display="https://gcc02.safelinks.protection.outlook.com/?url=https%3A%2F%2Freport7.utatransit.net%2FNCTD_Breeze%2F&amp;data=05%7C02%7Cevan.funk%40sandag.org%7C2b84c80689134938c16308dd08d2ef6d%7C2bbb5689d9d5406b8d02cf1002b473e7%7C0%7C0%7C638676424254748612%7CUnknown%7CTWFpbGZsb3d8eyJFbXB0eU1hcGkiOnRydWUsIlYiOiIwLjAuMDAwMCIsIlAiOiJXaW4zMiIsIkFOIjoiTWFpbCIsIldUIjoyfQ%3D%3D%7C40000%7C%7C%7C&amp;sdata=CpsOF7dPYfvWCkfpECdibpf3DDIJ7TFjJD7bb0hoQ7w%3D&amp;reserved=0" xr:uid="{B99DE115-9EBB-4537-B1FE-CCCEA8939BC4}"/>
    <hyperlink ref="I3" r:id="rId6" display="https://gcc02.safelinks.protection.outlook.com/?url=https%3A%2F%2Freport7.utatransit.net%2Fmts_bus%2F&amp;data=05%7C02%7Cevan.funk%40sandag.org%7C2b84c80689134938c16308dd08d2ef6d%7C2bbb5689d9d5406b8d02cf1002b473e7%7C0%7C0%7C638676424254777113%7CUnknown%7CTWFpbGZsb3d8eyJFbXB0eU1hcGkiOnRydWUsIlYiOiIwLjAuMDAwMCIsIlAiOiJXaW4zMiIsIkFOIjoiTWFpbCIsIldUIjoyfQ%3D%3D%7C40000%7C%7C%7C&amp;sdata=hVJdg7QCCBv1JHP4%2FSdq%2Bl%2FIwo%2FiizW27tqKiXIuXu8%3D&amp;reserved=0" xr:uid="{6BC32887-88AD-497E-95AB-652D9D7354F5}"/>
    <hyperlink ref="I4" r:id="rId7" display="https://gcc02.safelinks.protection.outlook.com/?url=https%3A%2F%2Freport7.utatransit.net%2FNCTD_Breeze%2F&amp;data=05%7C02%7Cevan.funk%40sandag.org%7C2b84c80689134938c16308dd08d2ef6d%7C2bbb5689d9d5406b8d02cf1002b473e7%7C0%7C0%7C638676424254748612%7CUnknown%7CTWFpbGZsb3d8eyJFbXB0eU1hcGkiOnRydWUsIlYiOiIwLjAuMDAwMCIsIlAiOiJXaW4zMiIsIkFOIjoiTWFpbCIsIldUIjoyfQ%3D%3D%7C40000%7C%7C%7C&amp;sdata=CpsOF7dPYfvWCkfpECdibpf3DDIJ7TFjJD7bb0hoQ7w%3D&amp;reserved=0" xr:uid="{93F3D2C1-D253-4509-97E7-5A05C30240C7}"/>
    <hyperlink ref="Q6" r:id="rId8" xr:uid="{58EE1EBE-70E7-477D-AC13-BFB11916742B}"/>
    <hyperlink ref="S3" r:id="rId9" xr:uid="{1052CA94-6E93-4091-B998-B5BD082045FD}"/>
    <hyperlink ref="M3" r:id="rId10" xr:uid="{3E4474AA-3312-4C9C-8F38-6EF5BBF2B317}"/>
    <hyperlink ref="K3" r:id="rId11" xr:uid="{8400BCDF-E758-4187-A985-256465B566DE}"/>
    <hyperlink ref="C4" r:id="rId12" xr:uid="{C7118A4F-1C73-4CF1-A320-1FE4C6AF403C}"/>
    <hyperlink ref="Q5" r:id="rId13" xr:uid="{D07627E1-D6C1-4B6C-8EC5-94BB3D5786F7}"/>
    <hyperlink ref="O3" r:id="rId14" xr:uid="{EBA43FEC-FD12-4ECE-8CE4-2259C3962A47}"/>
    <hyperlink ref="Q3" r:id="rId15" xr:uid="{BE3D90C9-D0AD-4418-A070-01D569F47A38}"/>
    <hyperlink ref="Q4" r:id="rId16" xr:uid="{78101BD5-9C37-4747-B8AC-B7A9FF5CCF4B}"/>
    <hyperlink ref="U5" r:id="rId17" xr:uid="{C7EE2D96-D27B-40EB-8E90-344AFF18D84C}"/>
    <hyperlink ref="K4" r:id="rId18" display="https://geo.sandag.org/portal/apps/experiencebuilder/experience/?id=fad9e9c038c84f799b5378e4cc3ed068 " xr:uid="{95ACAE50-46B5-4CD5-829D-70D776C103F2}"/>
    <hyperlink ref="K5" r:id="rId19" display="https://etcinstitute.com/transit/transit-dashboards/ca_sandag/" xr:uid="{925FBF6F-02B2-4F68-B1DF-2CFD33C5EDE8}"/>
    <hyperlink ref="O4" r:id="rId20" xr:uid="{83775779-BA34-4390-BE19-6F83B8CBBBE3}"/>
  </hyperlinks>
  <pageMargins left="0.7" right="0.7" top="0.75" bottom="0.75" header="0.3" footer="0.3"/>
  <pageSetup orientation="portrait" r:id="rId21"/>
  <legacyDrawing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6f2d9b7-3122-4fa2-9c6a-801252b48ae7" xsi:nil="true"/>
    <lcf76f155ced4ddcb4097134ff3c332f xmlns="a0abc17b-26fa-4a6c-85fa-ec6ed53081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E15548763ABB4CA4D6860A46D77EAF" ma:contentTypeVersion="21" ma:contentTypeDescription="Create a new document." ma:contentTypeScope="" ma:versionID="0b511d5156be2ee599703f9b60b6968c">
  <xsd:schema xmlns:xsd="http://www.w3.org/2001/XMLSchema" xmlns:xs="http://www.w3.org/2001/XMLSchema" xmlns:p="http://schemas.microsoft.com/office/2006/metadata/properties" xmlns:ns1="http://schemas.microsoft.com/sharepoint/v3" xmlns:ns2="a0abc17b-26fa-4a6c-85fa-ec6ed5308116" xmlns:ns3="a6f2d9b7-3122-4fa2-9c6a-801252b48ae7" targetNamespace="http://schemas.microsoft.com/office/2006/metadata/properties" ma:root="true" ma:fieldsID="b12029cf1bfb8f162ef07d3a65f2c39c" ns1:_="" ns2:_="" ns3:_="">
    <xsd:import namespace="http://schemas.microsoft.com/sharepoint/v3"/>
    <xsd:import namespace="a0abc17b-26fa-4a6c-85fa-ec6ed5308116"/>
    <xsd:import namespace="a6f2d9b7-3122-4fa2-9c6a-801252b48a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bc17b-26fa-4a6c-85fa-ec6ed5308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dd0a8f6-c2df-45ea-93d6-61234a1c0f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2d9b7-3122-4fa2-9c6a-801252b48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08586-3159-43f0-895d-17292e44c117}" ma:internalName="TaxCatchAll" ma:showField="CatchAllData" ma:web="a6f2d9b7-3122-4fa2-9c6a-801252b48a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6 k 4 v W v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D q T i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k 4 v W i i K R 7 g O A A A A E Q A A A B M A H A B G b 3 J t d W x h c y 9 T Z W N 0 a W 9 u M S 5 t I K I Y A C i g F A A A A A A A A A A A A A A A A A A A A A A A A A A A A C t O T S 7 J z M 9 T C I b Q h t Y A U E s B A i 0 A F A A C A A g A 6 k 4 v W v / c m o K j A A A A 9 g A A A B I A A A A A A A A A A A A A A A A A A A A A A E N v b m Z p Z y 9 Q Y W N r Y W d l L n h t b F B L A Q I t A B Q A A g A I A O p O L 1 o P y u m r p A A A A O k A A A A T A A A A A A A A A A A A A A A A A O 8 A A A B b Q 2 9 u d G V u d F 9 U e X B l c 1 0 u e G 1 s U E s B A i 0 A F A A C A A g A 6 k 4 v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O S l A h n 5 4 1 N r W 1 C c m L t + f M A A A A A A g A A A A A A A 2 Y A A M A A A A A Q A A A A k q b t z j q i d 8 b 6 l Z T + Y f j w t Q A A A A A E g A A A o A A A A B A A A A A a o + q s G u B g A N o g f 5 O A 0 w v 5 U A A A A D G V 0 I z n h K S U A c w Q o D + Y A p F e r D V a M n X A W 2 V 6 h a q Z f K c Y 8 t 6 4 y + y h 0 E f s R z R R L 0 2 f 3 e E I N e J z G m 3 Q k J k Z k B J g A c g d l Z S a 3 + u n j 9 b u N + O B z U X I F A A A A J f 6 W Q e R L 3 r E + 3 x f c n T J 7 B s Z C 4 l J < / D a t a M a s h u p > 
</file>

<file path=customXml/itemProps1.xml><?xml version="1.0" encoding="utf-8"?>
<ds:datastoreItem xmlns:ds="http://schemas.openxmlformats.org/officeDocument/2006/customXml" ds:itemID="{AB47A4FC-C05B-430D-9E6A-6CB471E0B244}"/>
</file>

<file path=customXml/itemProps2.xml><?xml version="1.0" encoding="utf-8"?>
<ds:datastoreItem xmlns:ds="http://schemas.openxmlformats.org/officeDocument/2006/customXml" ds:itemID="{D8930ABF-D433-49DB-BD6D-24573E7A57A7}"/>
</file>

<file path=customXml/itemProps3.xml><?xml version="1.0" encoding="utf-8"?>
<ds:datastoreItem xmlns:ds="http://schemas.openxmlformats.org/officeDocument/2006/customXml" ds:itemID="{1324B961-8DBD-4D32-931D-16C7C667CA55}"/>
</file>

<file path=customXml/itemProps4.xml><?xml version="1.0" encoding="utf-8"?>
<ds:datastoreItem xmlns:ds="http://schemas.openxmlformats.org/officeDocument/2006/customXml" ds:itemID="{D7DC86A6-6062-43E1-AE8A-1EBBD5025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Diaz, Nissa</dc:creator>
  <cp:keywords/>
  <dc:description/>
  <cp:lastModifiedBy/>
  <cp:revision/>
  <dcterms:created xsi:type="dcterms:W3CDTF">2024-11-20T03:41:16Z</dcterms:created>
  <dcterms:modified xsi:type="dcterms:W3CDTF">2026-01-26T20:39:08Z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0x01010053E15548763ABB4CA4D6860A46D77EAF</vt:lpwstr>
  </property>
  <property fmtid="{D5CDD505-2E9C-101B-9397-08002B2CF9AE}" pid="3" name="MediaServiceImageTags">
    <vt:lpwstr/>
  </property>
</Properties>
</file>